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120" windowHeight="9120" tabRatio="906" firstSheet="6" activeTab="8"/>
  </bookViews>
  <sheets>
    <sheet name="1980 state ($99)" sheetId="1" r:id="rId1"/>
    <sheet name="1990 state ($99)" sheetId="2" r:id="rId2"/>
    <sheet name="2000 state ($99)" sheetId="3" r:id="rId3"/>
    <sheet name="data for aggsubstot graph" sheetId="4" r:id="rId4"/>
    <sheet name="data for per OU graph" sheetId="5" r:id="rId5"/>
    <sheet name="data for house prices graph" sheetId="6" r:id="rId6"/>
    <sheet name="New table 2" sheetId="7" r:id="rId7"/>
    <sheet name="New Figure 2" sheetId="8" r:id="rId8"/>
    <sheet name="new figure 3" sheetId="9" r:id="rId9"/>
    <sheet name="New Figure 4" sheetId="10" r:id="rId10"/>
    <sheet name="New Figure 5" sheetId="11" r:id="rId11"/>
    <sheet name="New Figure 6" sheetId="12" r:id="rId12"/>
    <sheet name="Appendix Table A" sheetId="13" r:id="rId13"/>
  </sheets>
  <definedNames>
    <definedName name="dan">'data for aggsubstot graph'!$B$2</definedName>
    <definedName name="_xlnm.Print_Area" localSheetId="12">'Appendix Table A'!$A$1:$AC$57</definedName>
    <definedName name="_xlnm.Print_Area" localSheetId="6">'New table 2'!$A$1:$D$54</definedName>
    <definedName name="_xlnm.Print_Titles" localSheetId="6">'New table 2'!$A:$A,'New table 2'!$1:$3</definedName>
  </definedNames>
  <calcPr fullCalcOnLoad="1"/>
</workbook>
</file>

<file path=xl/sharedStrings.xml><?xml version="1.0" encoding="utf-8"?>
<sst xmlns="http://schemas.openxmlformats.org/spreadsheetml/2006/main" count="594" uniqueCount="224">
  <si>
    <t>statefp</t>
  </si>
  <si>
    <t>agghhcount</t>
  </si>
  <si>
    <t>valcount</t>
  </si>
  <si>
    <t>popcount</t>
  </si>
  <si>
    <t>statepostcode</t>
  </si>
  <si>
    <t>statename</t>
  </si>
  <si>
    <t>aggfgetot99</t>
  </si>
  <si>
    <t>agghmitot99</t>
  </si>
  <si>
    <t>aggprptot99</t>
  </si>
  <si>
    <t>aggsubstot99</t>
  </si>
  <si>
    <t>fgeperhh99</t>
  </si>
  <si>
    <t>hmiperhh99</t>
  </si>
  <si>
    <t>prpperhh99</t>
  </si>
  <si>
    <t>subsperhh99</t>
  </si>
  <si>
    <t>fgeperou99</t>
  </si>
  <si>
    <t>hmiperou99</t>
  </si>
  <si>
    <t>prpperou99</t>
  </si>
  <si>
    <t>subsperou99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</si>
  <si>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</si>
  <si>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</si>
  <si>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</si>
  <si>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</si>
  <si>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</si>
  <si>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</si>
  <si>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</si>
  <si>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</si>
  <si>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</si>
  <si>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</si>
  <si>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</si>
  <si>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</si>
  <si>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</si>
  <si>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</si>
  <si>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</si>
  <si>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</si>
  <si>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DC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</si>
  <si>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</si>
  <si>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</si>
  <si>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</si>
  <si>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</si>
  <si>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</si>
  <si>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</si>
  <si>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</si>
  <si>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</si>
  <si>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</si>
  <si>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</si>
  <si>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</si>
  <si>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</si>
  <si>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</si>
  <si>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</si>
  <si>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</si>
  <si>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</si>
  <si>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</si>
  <si>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</si>
  <si>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</si>
  <si>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</si>
  <si>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</si>
  <si>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</si>
  <si>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</si>
  <si>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</si>
  <si>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</si>
  <si>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</si>
  <si>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</si>
  <si>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</si>
  <si>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</si>
  <si>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</si>
  <si>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</si>
  <si>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</si>
  <si>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</si>
  <si>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</si>
  <si>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</si>
  <si>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</si>
  <si>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</si>
  <si>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</si>
  <si>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</si>
  <si>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</si>
  <si>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</si>
  <si>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NJ</t>
  </si>
  <si>
    <t>new jersey</t>
  </si>
  <si>
    <t>NM</t>
  </si>
  <si>
    <t>new mexico</t>
  </si>
  <si>
    <t>NY</t>
  </si>
  <si>
    <t>new york</t>
  </si>
  <si>
    <t>NC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</si>
  <si>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</si>
  <si>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</si>
  <si>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</si>
  <si>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</si>
  <si>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</si>
  <si>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</si>
  <si>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</si>
  <si>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</si>
  <si>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</si>
  <si>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</si>
  <si>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</si>
  <si>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</si>
  <si>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</si>
  <si>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</si>
  <si>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</si>
  <si>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</si>
  <si>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</si>
  <si>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</si>
  <si>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</si>
  <si>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</si>
  <si>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</si>
  <si>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</si>
  <si>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</si>
  <si>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</si>
  <si>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</si>
  <si>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</si>
  <si>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</si>
  <si>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</si>
  <si>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</si>
  <si>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</si>
  <si>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</si>
  <si>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</si>
  <si>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</si>
  <si>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1980 scaled aggsubstot</t>
  </si>
  <si>
    <t>1990 scaled aggsubstot</t>
  </si>
  <si>
    <t>2000 scaled aggsubstot</t>
  </si>
  <si>
    <t>1980 pct agg</t>
  </si>
  <si>
    <t>1990 pct agg</t>
  </si>
  <si>
    <t>2000 pct agg</t>
  </si>
  <si>
    <t>1980 subsperou99</t>
  </si>
  <si>
    <t>1990 subsperou99</t>
  </si>
  <si>
    <t>2000 subsperou99</t>
  </si>
  <si>
    <t>pct 1980 per OU</t>
  </si>
  <si>
    <t>pct 1990 per OU</t>
  </si>
  <si>
    <t>pct 2000 per OU</t>
  </si>
  <si>
    <t>aggval99</t>
  </si>
  <si>
    <t>wavgtottaxrate</t>
  </si>
  <si>
    <t>wavgfgetaxrate</t>
  </si>
  <si>
    <t>1980 valcount</t>
  </si>
  <si>
    <t>1980 aggval</t>
  </si>
  <si>
    <t>1990 valcount</t>
  </si>
  <si>
    <t>1990 aggval</t>
  </si>
  <si>
    <t>2000 valcount</t>
  </si>
  <si>
    <t>2000 aggval</t>
  </si>
  <si>
    <t>1980 avgval</t>
  </si>
  <si>
    <t>1990 avgval</t>
  </si>
  <si>
    <t>2000 avgval</t>
  </si>
  <si>
    <t>90-80 level change</t>
  </si>
  <si>
    <t>00-90 level change</t>
  </si>
  <si>
    <t>90-80 % change</t>
  </si>
  <si>
    <t>00-90 % change</t>
  </si>
  <si>
    <t>90-80 change</t>
  </si>
  <si>
    <t>00-90 change</t>
  </si>
  <si>
    <t>state name</t>
  </si>
  <si>
    <t>value of aggregate tax benefits ($99)</t>
  </si>
  <si>
    <t>tax benefit per household ($99)</t>
  </si>
  <si>
    <t>sharesubs</t>
  </si>
  <si>
    <t>shareowners</t>
  </si>
  <si>
    <t>stavghhinc99</t>
  </si>
  <si>
    <t>stdwavgtaxrate</t>
  </si>
  <si>
    <t>Total:</t>
  </si>
  <si>
    <t>Nation</t>
  </si>
  <si>
    <t>Renormed 90-80 level change</t>
  </si>
  <si>
    <t>Renormed 00-90 level change</t>
  </si>
  <si>
    <t>D.C.</t>
  </si>
  <si>
    <t>N.H.</t>
  </si>
  <si>
    <t>N.C.</t>
  </si>
  <si>
    <t>S.C.</t>
  </si>
  <si>
    <t>Figure 2: Average Tax Benefits Per Owned Unit, by State and Year</t>
  </si>
  <si>
    <t>Table 2:  Aggregate Benefit Flow in Billions of $1999</t>
  </si>
  <si>
    <t>By State and Year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</si>
  <si>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</si>
  <si>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</si>
  <si>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</si>
  <si>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</si>
  <si>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</si>
  <si>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</si>
  <si>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</si>
  <si>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</si>
  <si>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</si>
  <si>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</si>
  <si>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</si>
  <si>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</si>
  <si>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</si>
  <si>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</si>
  <si>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</si>
  <si>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</si>
  <si>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</si>
  <si>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</si>
  <si>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</si>
  <si>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</si>
  <si>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</si>
  <si>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</si>
  <si>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</si>
  <si>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</si>
  <si>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</si>
  <si>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</si>
  <si>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</si>
  <si>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</si>
  <si>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</si>
  <si>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</si>
  <si>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</si>
  <si>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</si>
  <si>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</si>
  <si>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</si>
  <si>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</si>
  <si>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</si>
  <si>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</si>
  <si>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</si>
  <si>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</si>
  <si>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</si>
  <si>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</si>
  <si>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</si>
  <si>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</si>
  <si>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</si>
  <si>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</si>
  <si>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</si>
  <si>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</si>
  <si>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</si>
  <si>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</si>
  <si>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</si>
  <si>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</si>
  <si>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Appendix Table A: Selected Data for U.S. States</t>
  </si>
  <si>
    <t>tax benefit per owner-occ unit ($99)</t>
  </si>
  <si>
    <t>number of owners</t>
  </si>
  <si>
    <t>mean house value ($99)</t>
  </si>
  <si>
    <t>average marginal tax rate</t>
  </si>
  <si>
    <t>percent owner-occupied</t>
  </si>
  <si>
    <t>Tennessee</t>
  </si>
  <si>
    <t>Figure 6: Average House Prices, by State, in 1979, 1989, and 1999</t>
  </si>
  <si>
    <t>Figure 7: Percentage Change in Mean House Prices, by State, in 1979-1989 and 1989-1999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</si>
</sst>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_(* #,##0_);_(* \(#,##0\);_(* &quot;-&quot;??_);_(@_)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#,##0.000"/>
    <numFmt numFmtId="173" formatCode="_(* #,##0.000_);_(* \(#,##0.000\);_(* &quot;-&quot;???_);_(@_)"/>
    <numFmt numFmtId="174" formatCode="&quot;$&quot;#,##0.00"/>
  </numFmts>
  <fonts count="23">
    <font>
      <sz val="10"/>
      <name val="Arial"/>
      <family val="0"/>
    </font>
    <font>
      <sz val="14"/>
      <name val="Arial"/>
      <family val="0"/>
    </font>
    <font>
      <sz val="19"/>
      <name val="Arial"/>
      <family val="0"/>
    </font>
    <font>
      <sz val="17.5"/>
      <name val="Arial"/>
      <family val="0"/>
    </font>
    <font>
      <sz val="18.75"/>
      <name val="Arial"/>
      <family val="0"/>
    </font>
    <font>
      <sz val="10.75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7.75"/>
      <name val="Arial"/>
      <family val="2"/>
    </font>
    <font>
      <sz val="17.75"/>
      <name val="Arial"/>
      <family val="0"/>
    </font>
    <font>
      <sz val="22.75"/>
      <name val="Arial"/>
      <family val="0"/>
    </font>
    <font>
      <sz val="21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10.75"/>
      <name val="Arial"/>
      <family val="0"/>
    </font>
    <font>
      <sz val="11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74" fontId="1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166" fontId="0" fillId="0" borderId="0" xfId="15" applyNumberForma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75"/>
          <c:w val="0.9337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v>1979 Subsidy per OU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graph'!$B$2:$B$52</c:f>
              <c:numCache>
                <c:ptCount val="51"/>
                <c:pt idx="0">
                  <c:v>2674.698</c:v>
                </c:pt>
                <c:pt idx="1">
                  <c:v>7947.394</c:v>
                </c:pt>
                <c:pt idx="2">
                  <c:v>4984.44</c:v>
                </c:pt>
                <c:pt idx="3">
                  <c:v>2790.235</c:v>
                </c:pt>
                <c:pt idx="4">
                  <c:v>8544.739</c:v>
                </c:pt>
                <c:pt idx="5">
                  <c:v>5805.928</c:v>
                </c:pt>
                <c:pt idx="6">
                  <c:v>6143.995</c:v>
                </c:pt>
                <c:pt idx="7">
                  <c:v>4234.977</c:v>
                </c:pt>
                <c:pt idx="8">
                  <c:v>10994.52</c:v>
                </c:pt>
                <c:pt idx="9">
                  <c:v>3940.676</c:v>
                </c:pt>
                <c:pt idx="10">
                  <c:v>3205.945</c:v>
                </c:pt>
                <c:pt idx="11">
                  <c:v>12390.17</c:v>
                </c:pt>
                <c:pt idx="12">
                  <c:v>4018.112</c:v>
                </c:pt>
                <c:pt idx="13">
                  <c:v>5300.463</c:v>
                </c:pt>
                <c:pt idx="14">
                  <c:v>3103.352</c:v>
                </c:pt>
                <c:pt idx="15">
                  <c:v>4186.603</c:v>
                </c:pt>
                <c:pt idx="16">
                  <c:v>4749.917</c:v>
                </c:pt>
                <c:pt idx="17">
                  <c:v>3107.236</c:v>
                </c:pt>
                <c:pt idx="18">
                  <c:v>3611.368</c:v>
                </c:pt>
                <c:pt idx="19">
                  <c:v>3145.381</c:v>
                </c:pt>
                <c:pt idx="20">
                  <c:v>5857.85</c:v>
                </c:pt>
                <c:pt idx="21">
                  <c:v>4658.411</c:v>
                </c:pt>
                <c:pt idx="22">
                  <c:v>5359.761</c:v>
                </c:pt>
                <c:pt idx="23">
                  <c:v>5929.938</c:v>
                </c:pt>
                <c:pt idx="24">
                  <c:v>2157.339</c:v>
                </c:pt>
                <c:pt idx="25">
                  <c:v>3470.621</c:v>
                </c:pt>
                <c:pt idx="26">
                  <c:v>3878.84</c:v>
                </c:pt>
                <c:pt idx="27">
                  <c:v>3720.624</c:v>
                </c:pt>
                <c:pt idx="28">
                  <c:v>5780.986</c:v>
                </c:pt>
                <c:pt idx="29">
                  <c:v>3842.013</c:v>
                </c:pt>
                <c:pt idx="30">
                  <c:v>5687.299</c:v>
                </c:pt>
                <c:pt idx="31">
                  <c:v>3566.799</c:v>
                </c:pt>
                <c:pt idx="32">
                  <c:v>5067.48</c:v>
                </c:pt>
                <c:pt idx="33">
                  <c:v>3237.441</c:v>
                </c:pt>
                <c:pt idx="34">
                  <c:v>3767.041</c:v>
                </c:pt>
                <c:pt idx="35">
                  <c:v>3812.207</c:v>
                </c:pt>
                <c:pt idx="36">
                  <c:v>3361.925</c:v>
                </c:pt>
                <c:pt idx="37">
                  <c:v>6001.088</c:v>
                </c:pt>
                <c:pt idx="38">
                  <c:v>3414.884</c:v>
                </c:pt>
                <c:pt idx="39">
                  <c:v>4055.876</c:v>
                </c:pt>
                <c:pt idx="40">
                  <c:v>3107.139</c:v>
                </c:pt>
                <c:pt idx="41">
                  <c:v>2869.138</c:v>
                </c:pt>
                <c:pt idx="42">
                  <c:v>2975.158</c:v>
                </c:pt>
                <c:pt idx="43">
                  <c:v>3699.799</c:v>
                </c:pt>
                <c:pt idx="44">
                  <c:v>5027.632</c:v>
                </c:pt>
                <c:pt idx="45">
                  <c:v>3753.868</c:v>
                </c:pt>
                <c:pt idx="46">
                  <c:v>4564.09</c:v>
                </c:pt>
                <c:pt idx="47">
                  <c:v>4813.458</c:v>
                </c:pt>
                <c:pt idx="48">
                  <c:v>3147.474</c:v>
                </c:pt>
                <c:pt idx="49">
                  <c:v>6316.509</c:v>
                </c:pt>
                <c:pt idx="50">
                  <c:v>4112.732</c:v>
                </c:pt>
              </c:numCache>
            </c:numRef>
          </c:val>
        </c:ser>
        <c:ser>
          <c:idx val="1"/>
          <c:order val="1"/>
          <c:tx>
            <c:v>1999 Subsidy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for per OU graph'!$D$2:$D$52</c:f>
              <c:numCache>
                <c:ptCount val="51"/>
                <c:pt idx="0">
                  <c:v>3317.734</c:v>
                </c:pt>
                <c:pt idx="1">
                  <c:v>4855.765</c:v>
                </c:pt>
                <c:pt idx="2">
                  <c:v>5069.241</c:v>
                </c:pt>
                <c:pt idx="3">
                  <c:v>2889.536</c:v>
                </c:pt>
                <c:pt idx="4">
                  <c:v>12019.62</c:v>
                </c:pt>
                <c:pt idx="5">
                  <c:v>7670.349</c:v>
                </c:pt>
                <c:pt idx="6">
                  <c:v>9459.949</c:v>
                </c:pt>
                <c:pt idx="7">
                  <c:v>5548.594</c:v>
                </c:pt>
                <c:pt idx="8">
                  <c:v>13982.66</c:v>
                </c:pt>
                <c:pt idx="9">
                  <c:v>4418.4</c:v>
                </c:pt>
                <c:pt idx="10">
                  <c:v>5169.839</c:v>
                </c:pt>
                <c:pt idx="11">
                  <c:v>12758.93</c:v>
                </c:pt>
                <c:pt idx="12">
                  <c:v>4556.837</c:v>
                </c:pt>
                <c:pt idx="13">
                  <c:v>6390.603</c:v>
                </c:pt>
                <c:pt idx="14">
                  <c:v>3672.071</c:v>
                </c:pt>
                <c:pt idx="15">
                  <c:v>3693.134</c:v>
                </c:pt>
                <c:pt idx="16">
                  <c:v>4079.428</c:v>
                </c:pt>
                <c:pt idx="17">
                  <c:v>3389.652</c:v>
                </c:pt>
                <c:pt idx="18">
                  <c:v>3098.51</c:v>
                </c:pt>
                <c:pt idx="19">
                  <c:v>4291.538</c:v>
                </c:pt>
                <c:pt idx="20">
                  <c:v>7127.281</c:v>
                </c:pt>
                <c:pt idx="21">
                  <c:v>9321.855</c:v>
                </c:pt>
                <c:pt idx="22">
                  <c:v>6298.661</c:v>
                </c:pt>
                <c:pt idx="23">
                  <c:v>5425.882</c:v>
                </c:pt>
                <c:pt idx="24">
                  <c:v>2645.135</c:v>
                </c:pt>
                <c:pt idx="25">
                  <c:v>3963.264</c:v>
                </c:pt>
                <c:pt idx="26">
                  <c:v>4190.37</c:v>
                </c:pt>
                <c:pt idx="27">
                  <c:v>3727.326</c:v>
                </c:pt>
                <c:pt idx="28">
                  <c:v>5024.117</c:v>
                </c:pt>
                <c:pt idx="29">
                  <c:v>5270.185</c:v>
                </c:pt>
                <c:pt idx="30">
                  <c:v>8753.289</c:v>
                </c:pt>
                <c:pt idx="31">
                  <c:v>4521.735</c:v>
                </c:pt>
                <c:pt idx="32">
                  <c:v>10824.21</c:v>
                </c:pt>
                <c:pt idx="33">
                  <c:v>4853.377</c:v>
                </c:pt>
                <c:pt idx="34">
                  <c:v>2419.603</c:v>
                </c:pt>
                <c:pt idx="35">
                  <c:v>4335.704</c:v>
                </c:pt>
                <c:pt idx="36">
                  <c:v>2906.647</c:v>
                </c:pt>
                <c:pt idx="37">
                  <c:v>7564.861</c:v>
                </c:pt>
                <c:pt idx="38">
                  <c:v>4056.934</c:v>
                </c:pt>
                <c:pt idx="39">
                  <c:v>6060.327</c:v>
                </c:pt>
                <c:pt idx="40">
                  <c:v>4299.465</c:v>
                </c:pt>
                <c:pt idx="41">
                  <c:v>2450.126</c:v>
                </c:pt>
                <c:pt idx="42">
                  <c:v>3594.592</c:v>
                </c:pt>
                <c:pt idx="43">
                  <c:v>3306.808</c:v>
                </c:pt>
                <c:pt idx="44">
                  <c:v>6401.245</c:v>
                </c:pt>
                <c:pt idx="45">
                  <c:v>4259.225</c:v>
                </c:pt>
                <c:pt idx="46">
                  <c:v>5928.297</c:v>
                </c:pt>
                <c:pt idx="47">
                  <c:v>6494.374</c:v>
                </c:pt>
                <c:pt idx="48">
                  <c:v>2533.309</c:v>
                </c:pt>
                <c:pt idx="49">
                  <c:v>6060.031</c:v>
                </c:pt>
                <c:pt idx="50">
                  <c:v>3388.801</c:v>
                </c:pt>
              </c:numCache>
            </c:numRef>
          </c:val>
        </c:ser>
        <c:axId val="43465291"/>
        <c:axId val="55643300"/>
      </c:barChart>
      <c:catAx>
        <c:axId val="43465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55643300"/>
        <c:crosses val="autoZero"/>
        <c:auto val="1"/>
        <c:lblOffset val="100"/>
        <c:tickLblSkip val="1"/>
        <c:noMultiLvlLbl val="0"/>
      </c:catAx>
      <c:valAx>
        <c:axId val="55643300"/>
        <c:scaling>
          <c:orientation val="minMax"/>
          <c:max val="1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Subsidy per owner-occupied unit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4652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5"/>
          <c:y val="0.9475"/>
          <c:w val="0.548"/>
          <c:h val="0.0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4: Change in Average Benefits per Owner 
Relative to National Average, by State, 1989-1999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graph'!$M$2:$M$52</c:f>
              <c:numCache>
                <c:ptCount val="51"/>
                <c:pt idx="0">
                  <c:v>-10.3187177380114</c:v>
                </c:pt>
                <c:pt idx="1">
                  <c:v>-96.92971773801128</c:v>
                </c:pt>
                <c:pt idx="2">
                  <c:v>184.22328226198852</c:v>
                </c:pt>
                <c:pt idx="3">
                  <c:v>-199.34871773801137</c:v>
                </c:pt>
                <c:pt idx="4">
                  <c:v>-227.59171773801063</c:v>
                </c:pt>
                <c:pt idx="5">
                  <c:v>2612.7862822619886</c:v>
                </c:pt>
                <c:pt idx="6">
                  <c:v>-1778.682717738011</c:v>
                </c:pt>
                <c:pt idx="7">
                  <c:v>-786.9907177380119</c:v>
                </c:pt>
                <c:pt idx="8">
                  <c:v>120.77828226198835</c:v>
                </c:pt>
                <c:pt idx="9">
                  <c:v>-215.4997177380119</c:v>
                </c:pt>
                <c:pt idx="10">
                  <c:v>512.4552822619885</c:v>
                </c:pt>
                <c:pt idx="11">
                  <c:v>-2670.5417177380114</c:v>
                </c:pt>
                <c:pt idx="12">
                  <c:v>767.7152822619892</c:v>
                </c:pt>
                <c:pt idx="13">
                  <c:v>778.1262822619883</c:v>
                </c:pt>
                <c:pt idx="14">
                  <c:v>180.7842822619882</c:v>
                </c:pt>
                <c:pt idx="15">
                  <c:v>202.92128226198838</c:v>
                </c:pt>
                <c:pt idx="16">
                  <c:v>-147.9077177380118</c:v>
                </c:pt>
                <c:pt idx="17">
                  <c:v>213.52428226198845</c:v>
                </c:pt>
                <c:pt idx="18">
                  <c:v>-172.10471773801146</c:v>
                </c:pt>
                <c:pt idx="19">
                  <c:v>-1085.2127177380116</c:v>
                </c:pt>
                <c:pt idx="20">
                  <c:v>-603.093717738012</c:v>
                </c:pt>
                <c:pt idx="21">
                  <c:v>-786.2167177380124</c:v>
                </c:pt>
                <c:pt idx="22">
                  <c:v>1003.4372822619885</c:v>
                </c:pt>
                <c:pt idx="23">
                  <c:v>722.301282261988</c:v>
                </c:pt>
                <c:pt idx="24">
                  <c:v>-258.08971773801136</c:v>
                </c:pt>
                <c:pt idx="25">
                  <c:v>53.78128226198851</c:v>
                </c:pt>
                <c:pt idx="26">
                  <c:v>599.3222822619882</c:v>
                </c:pt>
                <c:pt idx="27">
                  <c:v>389.76228226198873</c:v>
                </c:pt>
                <c:pt idx="28">
                  <c:v>152.4612822619888</c:v>
                </c:pt>
                <c:pt idx="29">
                  <c:v>-1631.3517177380108</c:v>
                </c:pt>
                <c:pt idx="30">
                  <c:v>-735.4757177380106</c:v>
                </c:pt>
                <c:pt idx="31">
                  <c:v>246.6882822619882</c:v>
                </c:pt>
                <c:pt idx="32">
                  <c:v>-64.95971773801284</c:v>
                </c:pt>
                <c:pt idx="33">
                  <c:v>710.6842822619888</c:v>
                </c:pt>
                <c:pt idx="34">
                  <c:v>-475.0167177380115</c:v>
                </c:pt>
                <c:pt idx="35">
                  <c:v>292.6042822619884</c:v>
                </c:pt>
                <c:pt idx="36">
                  <c:v>-391.06771773801165</c:v>
                </c:pt>
                <c:pt idx="37">
                  <c:v>2758.804282261988</c:v>
                </c:pt>
                <c:pt idx="38">
                  <c:v>-439.6257177380112</c:v>
                </c:pt>
                <c:pt idx="39">
                  <c:v>-1740.3237177380115</c:v>
                </c:pt>
                <c:pt idx="40">
                  <c:v>272.40428226198856</c:v>
                </c:pt>
                <c:pt idx="41">
                  <c:v>-158.7647177380113</c:v>
                </c:pt>
                <c:pt idx="42">
                  <c:v>135.5512822619885</c:v>
                </c:pt>
                <c:pt idx="43">
                  <c:v>-303.0737177380115</c:v>
                </c:pt>
                <c:pt idx="44">
                  <c:v>2088.1382822619885</c:v>
                </c:pt>
                <c:pt idx="45">
                  <c:v>-1027.5257177380113</c:v>
                </c:pt>
                <c:pt idx="46">
                  <c:v>-426.02271773801203</c:v>
                </c:pt>
                <c:pt idx="47">
                  <c:v>1214.1092822619885</c:v>
                </c:pt>
                <c:pt idx="48">
                  <c:v>-436.52671773801126</c:v>
                </c:pt>
                <c:pt idx="49">
                  <c:v>646.9042822619886</c:v>
                </c:pt>
                <c:pt idx="50">
                  <c:v>236.34228226198843</c:v>
                </c:pt>
              </c:numCache>
            </c:numRef>
          </c:val>
        </c:ser>
        <c:axId val="31027653"/>
        <c:axId val="10813422"/>
      </c:barChart>
      <c:catAx>
        <c:axId val="3102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13422"/>
        <c:crosses val="autoZero"/>
        <c:auto val="1"/>
        <c:lblOffset val="100"/>
        <c:tickLblSkip val="1"/>
        <c:noMultiLvlLbl val="0"/>
      </c:catAx>
      <c:valAx>
        <c:axId val="10813422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0276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3: Changes in Average Benefits per Owner 
Relative to National Average, by State, 1979-1989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graph'!$L$2:$L$52</c:f>
              <c:numCache>
                <c:ptCount val="51"/>
                <c:pt idx="0">
                  <c:v>-530.9028862763862</c:v>
                </c:pt>
                <c:pt idx="1">
                  <c:v>-4178.956886276386</c:v>
                </c:pt>
                <c:pt idx="2">
                  <c:v>-1283.6798862763858</c:v>
                </c:pt>
                <c:pt idx="3">
                  <c:v>-885.6078862763864</c:v>
                </c:pt>
                <c:pt idx="4">
                  <c:v>2518.215113723614</c:v>
                </c:pt>
                <c:pt idx="5">
                  <c:v>-1932.622886276386</c:v>
                </c:pt>
                <c:pt idx="6">
                  <c:v>3910.379113723614</c:v>
                </c:pt>
                <c:pt idx="7">
                  <c:v>916.3501137236144</c:v>
                </c:pt>
                <c:pt idx="8">
                  <c:v>1683.1041137236134</c:v>
                </c:pt>
                <c:pt idx="9">
                  <c:v>-491.03388627638606</c:v>
                </c:pt>
                <c:pt idx="10">
                  <c:v>267.18111372361363</c:v>
                </c:pt>
                <c:pt idx="11">
                  <c:v>1855.044113723614</c:v>
                </c:pt>
                <c:pt idx="12">
                  <c:v>-1413.2478862763865</c:v>
                </c:pt>
                <c:pt idx="13">
                  <c:v>-872.2438862763856</c:v>
                </c:pt>
                <c:pt idx="14">
                  <c:v>-796.3228862763858</c:v>
                </c:pt>
                <c:pt idx="15">
                  <c:v>-1880.647886276386</c:v>
                </c:pt>
                <c:pt idx="16">
                  <c:v>-1706.8388862763863</c:v>
                </c:pt>
                <c:pt idx="17">
                  <c:v>-1115.365886276386</c:v>
                </c:pt>
                <c:pt idx="18">
                  <c:v>-1525.010886276386</c:v>
                </c:pt>
                <c:pt idx="19">
                  <c:v>1047.1121137236137</c:v>
                </c:pt>
                <c:pt idx="20">
                  <c:v>688.2671137236139</c:v>
                </c:pt>
                <c:pt idx="21">
                  <c:v>4265.403113723614</c:v>
                </c:pt>
                <c:pt idx="22">
                  <c:v>-1248.7948862763865</c:v>
                </c:pt>
                <c:pt idx="23">
                  <c:v>-2410.614886276386</c:v>
                </c:pt>
                <c:pt idx="24">
                  <c:v>-438.371886276386</c:v>
                </c:pt>
                <c:pt idx="25">
                  <c:v>-745.3958862763861</c:v>
                </c:pt>
                <c:pt idx="26">
                  <c:v>-1472.0498862763861</c:v>
                </c:pt>
                <c:pt idx="27">
                  <c:v>-1567.3178862763862</c:v>
                </c:pt>
                <c:pt idx="28">
                  <c:v>-2093.587886276386</c:v>
                </c:pt>
                <c:pt idx="29">
                  <c:v>1875.2661137236137</c:v>
                </c:pt>
                <c:pt idx="30">
                  <c:v>2617.2081137236137</c:v>
                </c:pt>
                <c:pt idx="31">
                  <c:v>-476.00988627638617</c:v>
                </c:pt>
                <c:pt idx="32">
                  <c:v>4637.432113723615</c:v>
                </c:pt>
                <c:pt idx="33">
                  <c:v>-279.0058862763858</c:v>
                </c:pt>
                <c:pt idx="34">
                  <c:v>-2056.678886276386</c:v>
                </c:pt>
                <c:pt idx="35">
                  <c:v>-953.3648862763862</c:v>
                </c:pt>
                <c:pt idx="36">
                  <c:v>-1248.4678862763863</c:v>
                </c:pt>
                <c:pt idx="37">
                  <c:v>-2379.2888862763857</c:v>
                </c:pt>
                <c:pt idx="38">
                  <c:v>-102.58188627638629</c:v>
                </c:pt>
                <c:pt idx="39">
                  <c:v>2560.517113723614</c:v>
                </c:pt>
                <c:pt idx="40">
                  <c:v>-264.3358862763862</c:v>
                </c:pt>
                <c:pt idx="41">
                  <c:v>-1444.504886276386</c:v>
                </c:pt>
                <c:pt idx="42">
                  <c:v>-700.374886276386</c:v>
                </c:pt>
                <c:pt idx="43">
                  <c:v>-1274.1748862763861</c:v>
                </c:pt>
                <c:pt idx="44">
                  <c:v>-1898.7828862763859</c:v>
                </c:pt>
                <c:pt idx="45">
                  <c:v>348.62511372361405</c:v>
                </c:pt>
                <c:pt idx="46">
                  <c:v>605.9721137236138</c:v>
                </c:pt>
                <c:pt idx="47">
                  <c:v>-717.450886276386</c:v>
                </c:pt>
                <c:pt idx="48">
                  <c:v>-1361.8958862763864</c:v>
                </c:pt>
                <c:pt idx="49">
                  <c:v>-2087.6398862763863</c:v>
                </c:pt>
                <c:pt idx="50">
                  <c:v>-2144.530886276386</c:v>
                </c:pt>
              </c:numCache>
            </c:numRef>
          </c:val>
        </c:ser>
        <c:axId val="30211935"/>
        <c:axId val="3471960"/>
      </c:barChart>
      <c:catAx>
        <c:axId val="30211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1960"/>
        <c:crosses val="autoZero"/>
        <c:auto val="1"/>
        <c:lblOffset val="100"/>
        <c:tickLblSkip val="1"/>
        <c:noMultiLvlLbl val="0"/>
      </c:catAx>
      <c:valAx>
        <c:axId val="3471960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2119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4625"/>
          <c:w val="0.897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v>1979 Marginal Tax Rate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'1980 state ($99)'!$U$2:$U$52</c:f>
              <c:numCache>
                <c:ptCount val="51"/>
                <c:pt idx="0">
                  <c:v>0.2686687</c:v>
                </c:pt>
                <c:pt idx="1">
                  <c:v>0.3780385</c:v>
                </c:pt>
                <c:pt idx="2">
                  <c:v>0.3226013</c:v>
                </c:pt>
                <c:pt idx="3">
                  <c:v>0.2611349</c:v>
                </c:pt>
                <c:pt idx="4">
                  <c:v>0.3695396</c:v>
                </c:pt>
                <c:pt idx="5">
                  <c:v>0.3357627</c:v>
                </c:pt>
                <c:pt idx="6">
                  <c:v>0.317623</c:v>
                </c:pt>
                <c:pt idx="7">
                  <c:v>0.3232743</c:v>
                </c:pt>
                <c:pt idx="8">
                  <c:v>0.3741349</c:v>
                </c:pt>
                <c:pt idx="9">
                  <c:v>0.268746</c:v>
                </c:pt>
                <c:pt idx="10">
                  <c:v>0.2857189</c:v>
                </c:pt>
                <c:pt idx="11">
                  <c:v>0.4052697</c:v>
                </c:pt>
                <c:pt idx="12">
                  <c:v>0.3179184</c:v>
                </c:pt>
                <c:pt idx="13">
                  <c:v>0.3251453</c:v>
                </c:pt>
                <c:pt idx="14">
                  <c:v>0.2912795</c:v>
                </c:pt>
                <c:pt idx="15">
                  <c:v>0.293625</c:v>
                </c:pt>
                <c:pt idx="16">
                  <c:v>0.3058325</c:v>
                </c:pt>
                <c:pt idx="17">
                  <c:v>0.2792906</c:v>
                </c:pt>
                <c:pt idx="18">
                  <c:v>0.2826654</c:v>
                </c:pt>
                <c:pt idx="19">
                  <c:v>0.2895739</c:v>
                </c:pt>
                <c:pt idx="20">
                  <c:v>0.3494115</c:v>
                </c:pt>
                <c:pt idx="21">
                  <c:v>0.367453</c:v>
                </c:pt>
                <c:pt idx="22">
                  <c:v>0.3312506</c:v>
                </c:pt>
                <c:pt idx="23">
                  <c:v>0.3397475</c:v>
                </c:pt>
                <c:pt idx="24">
                  <c:v>0.2385265</c:v>
                </c:pt>
                <c:pt idx="25">
                  <c:v>0.293507</c:v>
                </c:pt>
                <c:pt idx="26">
                  <c:v>0.3016035</c:v>
                </c:pt>
                <c:pt idx="27">
                  <c:v>0.3092441</c:v>
                </c:pt>
                <c:pt idx="28">
                  <c:v>0.3176418</c:v>
                </c:pt>
                <c:pt idx="29">
                  <c:v>0.3257134</c:v>
                </c:pt>
                <c:pt idx="30">
                  <c:v>0.3262733</c:v>
                </c:pt>
                <c:pt idx="31">
                  <c:v>0.2899067</c:v>
                </c:pt>
                <c:pt idx="32">
                  <c:v>0.346209</c:v>
                </c:pt>
                <c:pt idx="33">
                  <c:v>0.2947162</c:v>
                </c:pt>
                <c:pt idx="34">
                  <c:v>0.2961471</c:v>
                </c:pt>
                <c:pt idx="35">
                  <c:v>0.2996714</c:v>
                </c:pt>
                <c:pt idx="36">
                  <c:v>0.289981</c:v>
                </c:pt>
                <c:pt idx="37">
                  <c:v>0.3419132</c:v>
                </c:pt>
                <c:pt idx="38">
                  <c:v>0.2933774</c:v>
                </c:pt>
                <c:pt idx="39">
                  <c:v>0.3070904</c:v>
                </c:pt>
                <c:pt idx="40">
                  <c:v>0.2939726</c:v>
                </c:pt>
                <c:pt idx="41">
                  <c:v>0.2548008</c:v>
                </c:pt>
                <c:pt idx="42">
                  <c:v>0.2986763</c:v>
                </c:pt>
                <c:pt idx="43">
                  <c:v>0.2777501</c:v>
                </c:pt>
                <c:pt idx="44">
                  <c:v>0.3225715</c:v>
                </c:pt>
                <c:pt idx="45">
                  <c:v>0.3209226</c:v>
                </c:pt>
                <c:pt idx="46">
                  <c:v>0.3159631</c:v>
                </c:pt>
                <c:pt idx="47">
                  <c:v>0.299774</c:v>
                </c:pt>
                <c:pt idx="48">
                  <c:v>0.2857456</c:v>
                </c:pt>
                <c:pt idx="49">
                  <c:v>0.3260995</c:v>
                </c:pt>
                <c:pt idx="50">
                  <c:v>0.3075429</c:v>
                </c:pt>
              </c:numCache>
            </c:numRef>
          </c:val>
        </c:ser>
        <c:ser>
          <c:idx val="1"/>
          <c:order val="1"/>
          <c:tx>
            <c:v>1999 Marginal Tax Rate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'2000 state ($99)'!$U$2:$U$52</c:f>
              <c:numCache>
                <c:ptCount val="51"/>
                <c:pt idx="0">
                  <c:v>0.2486049</c:v>
                </c:pt>
                <c:pt idx="1">
                  <c:v>0.2545226</c:v>
                </c:pt>
                <c:pt idx="2">
                  <c:v>0.2678624</c:v>
                </c:pt>
                <c:pt idx="3">
                  <c:v>0.2550758</c:v>
                </c:pt>
                <c:pt idx="4">
                  <c:v>0.322644</c:v>
                </c:pt>
                <c:pt idx="5">
                  <c:v>0.2961414</c:v>
                </c:pt>
                <c:pt idx="6">
                  <c:v>0.3057283</c:v>
                </c:pt>
                <c:pt idx="7">
                  <c:v>0.2919281</c:v>
                </c:pt>
                <c:pt idx="8">
                  <c:v>0.3294366</c:v>
                </c:pt>
                <c:pt idx="9">
                  <c:v>0.2329719</c:v>
                </c:pt>
                <c:pt idx="10">
                  <c:v>0.2812574</c:v>
                </c:pt>
                <c:pt idx="11">
                  <c:v>0.3305815</c:v>
                </c:pt>
                <c:pt idx="12">
                  <c:v>0.2874879</c:v>
                </c:pt>
                <c:pt idx="13">
                  <c:v>0.2753452</c:v>
                </c:pt>
                <c:pt idx="14">
                  <c:v>0.2602307</c:v>
                </c:pt>
                <c:pt idx="15">
                  <c:v>0.2601834</c:v>
                </c:pt>
                <c:pt idx="16">
                  <c:v>0.2733217</c:v>
                </c:pt>
                <c:pt idx="17">
                  <c:v>0.2561169</c:v>
                </c:pt>
                <c:pt idx="18">
                  <c:v>0.2386805</c:v>
                </c:pt>
                <c:pt idx="19">
                  <c:v>0.2815998</c:v>
                </c:pt>
                <c:pt idx="20">
                  <c:v>0.3011052</c:v>
                </c:pt>
                <c:pt idx="21">
                  <c:v>0.3121108</c:v>
                </c:pt>
                <c:pt idx="22">
                  <c:v>0.2792624</c:v>
                </c:pt>
                <c:pt idx="23">
                  <c:v>0.304894</c:v>
                </c:pt>
                <c:pt idx="24">
                  <c:v>0.2382119</c:v>
                </c:pt>
                <c:pt idx="25">
                  <c:v>0.2633728</c:v>
                </c:pt>
                <c:pt idx="26">
                  <c:v>0.2618311</c:v>
                </c:pt>
                <c:pt idx="27">
                  <c:v>0.2710233</c:v>
                </c:pt>
                <c:pt idx="28">
                  <c:v>0.2474197</c:v>
                </c:pt>
                <c:pt idx="29">
                  <c:v>0.2962434</c:v>
                </c:pt>
                <c:pt idx="30">
                  <c:v>0.2996072</c:v>
                </c:pt>
                <c:pt idx="31">
                  <c:v>0.2689995</c:v>
                </c:pt>
                <c:pt idx="32">
                  <c:v>0.3077387</c:v>
                </c:pt>
                <c:pt idx="33">
                  <c:v>0.2858954</c:v>
                </c:pt>
                <c:pt idx="34">
                  <c:v>0.2368407</c:v>
                </c:pt>
                <c:pt idx="35">
                  <c:v>0.273616</c:v>
                </c:pt>
                <c:pt idx="36">
                  <c:v>0.2601114</c:v>
                </c:pt>
                <c:pt idx="37">
                  <c:v>0.3122585</c:v>
                </c:pt>
                <c:pt idx="38">
                  <c:v>0.2571101</c:v>
                </c:pt>
                <c:pt idx="39">
                  <c:v>0.2919643</c:v>
                </c:pt>
                <c:pt idx="40">
                  <c:v>0.2728765</c:v>
                </c:pt>
                <c:pt idx="41">
                  <c:v>0.2127977</c:v>
                </c:pt>
                <c:pt idx="42">
                  <c:v>0.2656014</c:v>
                </c:pt>
                <c:pt idx="43">
                  <c:v>0.2276045</c:v>
                </c:pt>
                <c:pt idx="44">
                  <c:v>0.2974602</c:v>
                </c:pt>
                <c:pt idx="45">
                  <c:v>0.2844525</c:v>
                </c:pt>
                <c:pt idx="46">
                  <c:v>0.3170427</c:v>
                </c:pt>
                <c:pt idx="47">
                  <c:v>0.2531934</c:v>
                </c:pt>
                <c:pt idx="48">
                  <c:v>0.2427321</c:v>
                </c:pt>
                <c:pt idx="49">
                  <c:v>0.298706</c:v>
                </c:pt>
                <c:pt idx="50">
                  <c:v>0.2264874</c:v>
                </c:pt>
              </c:numCache>
            </c:numRef>
          </c:val>
        </c:ser>
        <c:axId val="31247641"/>
        <c:axId val="12793314"/>
      </c:barChart>
      <c:catAx>
        <c:axId val="31247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793314"/>
        <c:crosses val="autoZero"/>
        <c:auto val="1"/>
        <c:lblOffset val="100"/>
        <c:tickLblSkip val="1"/>
        <c:noMultiLvlLbl val="0"/>
      </c:catAx>
      <c:valAx>
        <c:axId val="12793314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tax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247641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"/>
          <c:y val="0.93075"/>
          <c:w val="0.5715"/>
          <c:h val="0.0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(a) Mean price, 1979 ($1999)</a:t>
            </a:r>
          </a:p>
        </c:rich>
      </c:tx>
      <c:layout>
        <c:manualLayout>
          <c:xMode val="factor"/>
          <c:yMode val="factor"/>
          <c:x val="0.02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365"/>
          <c:w val="0.932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graph'!$H$2:$H$52</c:f>
              <c:numCache>
                <c:ptCount val="51"/>
                <c:pt idx="0">
                  <c:v>96129.01783599434</c:v>
                </c:pt>
                <c:pt idx="1">
                  <c:v>205407.96851250916</c:v>
                </c:pt>
                <c:pt idx="2">
                  <c:v>148092.77460783278</c:v>
                </c:pt>
                <c:pt idx="3">
                  <c:v>92487.6266131591</c:v>
                </c:pt>
                <c:pt idx="4">
                  <c:v>235602.37727508313</c:v>
                </c:pt>
                <c:pt idx="5">
                  <c:v>165176.57010367306</c:v>
                </c:pt>
                <c:pt idx="6">
                  <c:v>180497.79087557617</c:v>
                </c:pt>
                <c:pt idx="7">
                  <c:v>117084.14584863803</c:v>
                </c:pt>
                <c:pt idx="8">
                  <c:v>236761.6176693236</c:v>
                </c:pt>
                <c:pt idx="9">
                  <c:v>136514.8555624905</c:v>
                </c:pt>
                <c:pt idx="10">
                  <c:v>98567.82828626377</c:v>
                </c:pt>
                <c:pt idx="11">
                  <c:v>313645.5462708272</c:v>
                </c:pt>
                <c:pt idx="12">
                  <c:v>129274.27784181967</c:v>
                </c:pt>
                <c:pt idx="13">
                  <c:v>148959.37913475677</c:v>
                </c:pt>
                <c:pt idx="14">
                  <c:v>101981.92920736896</c:v>
                </c:pt>
                <c:pt idx="15">
                  <c:v>110751.12828021568</c:v>
                </c:pt>
                <c:pt idx="16">
                  <c:v>113504.39769731533</c:v>
                </c:pt>
                <c:pt idx="17">
                  <c:v>101580.10297799927</c:v>
                </c:pt>
                <c:pt idx="18">
                  <c:v>123998.43312301194</c:v>
                </c:pt>
                <c:pt idx="19">
                  <c:v>102242.51209195134</c:v>
                </c:pt>
                <c:pt idx="20">
                  <c:v>155911.53870966905</c:v>
                </c:pt>
                <c:pt idx="21">
                  <c:v>126901.50231367431</c:v>
                </c:pt>
                <c:pt idx="22">
                  <c:v>109308.74523169266</c:v>
                </c:pt>
                <c:pt idx="23">
                  <c:v>144254.72378596</c:v>
                </c:pt>
                <c:pt idx="24">
                  <c:v>82710.08014872341</c:v>
                </c:pt>
                <c:pt idx="25">
                  <c:v>105571.88891151221</c:v>
                </c:pt>
                <c:pt idx="26">
                  <c:v>118763.51851583448</c:v>
                </c:pt>
                <c:pt idx="27">
                  <c:v>108070.15594462144</c:v>
                </c:pt>
                <c:pt idx="28">
                  <c:v>188370.79466742105</c:v>
                </c:pt>
                <c:pt idx="29">
                  <c:v>125702.88928062185</c:v>
                </c:pt>
                <c:pt idx="30">
                  <c:v>154361.7047461246</c:v>
                </c:pt>
                <c:pt idx="31">
                  <c:v>119024.65545493747</c:v>
                </c:pt>
                <c:pt idx="32">
                  <c:v>125072.92294539162</c:v>
                </c:pt>
                <c:pt idx="33">
                  <c:v>101988.8770186211</c:v>
                </c:pt>
                <c:pt idx="34">
                  <c:v>123918.50535987748</c:v>
                </c:pt>
                <c:pt idx="35">
                  <c:v>120203.08722230393</c:v>
                </c:pt>
                <c:pt idx="36">
                  <c:v>105161.05446656264</c:v>
                </c:pt>
                <c:pt idx="37">
                  <c:v>152463.3976247786</c:v>
                </c:pt>
                <c:pt idx="38">
                  <c:v>105430.22305692446</c:v>
                </c:pt>
                <c:pt idx="39">
                  <c:v>123121.59660845867</c:v>
                </c:pt>
                <c:pt idx="40">
                  <c:v>98248.8735158716</c:v>
                </c:pt>
                <c:pt idx="41">
                  <c:v>108525.36507775696</c:v>
                </c:pt>
                <c:pt idx="42">
                  <c:v>101570.05587062426</c:v>
                </c:pt>
                <c:pt idx="43">
                  <c:v>116826.47768521297</c:v>
                </c:pt>
                <c:pt idx="44">
                  <c:v>153176.2528290514</c:v>
                </c:pt>
                <c:pt idx="45">
                  <c:v>126829.87925342399</c:v>
                </c:pt>
                <c:pt idx="46">
                  <c:v>131179.23453003494</c:v>
                </c:pt>
                <c:pt idx="47">
                  <c:v>157328.76207551803</c:v>
                </c:pt>
                <c:pt idx="48">
                  <c:v>106439.10660570936</c:v>
                </c:pt>
                <c:pt idx="49">
                  <c:v>129364.53440342705</c:v>
                </c:pt>
                <c:pt idx="50">
                  <c:v>151016.42368003444</c:v>
                </c:pt>
              </c:numCache>
            </c:numRef>
          </c:val>
        </c:ser>
        <c:axId val="48030963"/>
        <c:axId val="29625484"/>
      </c:barChart>
      <c:catAx>
        <c:axId val="48030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9625484"/>
        <c:crosses val="autoZero"/>
        <c:auto val="1"/>
        <c:lblOffset val="100"/>
        <c:tickLblSkip val="1"/>
        <c:noMultiLvlLbl val="0"/>
      </c:catAx>
      <c:valAx>
        <c:axId val="29625484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8030963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(b) Mean price, 1989 ($1999)</a:t>
            </a:r>
          </a:p>
        </c:rich>
      </c:tx>
      <c:layout>
        <c:manualLayout>
          <c:xMode val="factor"/>
          <c:yMode val="factor"/>
          <c:x val="0.009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765"/>
          <c:w val="0.92375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graph'!$I$2:$I$52</c:f>
              <c:numCache>
                <c:ptCount val="51"/>
                <c:pt idx="0">
                  <c:v>82427.67762844451</c:v>
                </c:pt>
                <c:pt idx="1">
                  <c:v>135934.66196199786</c:v>
                </c:pt>
                <c:pt idx="2">
                  <c:v>123850.8291106103</c:v>
                </c:pt>
                <c:pt idx="3">
                  <c:v>70168.4469353754</c:v>
                </c:pt>
                <c:pt idx="4">
                  <c:v>319706.5129038495</c:v>
                </c:pt>
                <c:pt idx="5">
                  <c:v>126148.62348877158</c:v>
                </c:pt>
                <c:pt idx="6">
                  <c:v>286864.0678830281</c:v>
                </c:pt>
                <c:pt idx="7">
                  <c:v>157534.93881776457</c:v>
                </c:pt>
                <c:pt idx="8">
                  <c:v>316487.8425866661</c:v>
                </c:pt>
                <c:pt idx="9">
                  <c:v>137655.28458449483</c:v>
                </c:pt>
                <c:pt idx="10">
                  <c:v>112028.15942527876</c:v>
                </c:pt>
                <c:pt idx="11">
                  <c:v>394429.5050761822</c:v>
                </c:pt>
                <c:pt idx="12">
                  <c:v>89275.65700716349</c:v>
                </c:pt>
                <c:pt idx="13">
                  <c:v>140726.7306239094</c:v>
                </c:pt>
                <c:pt idx="14">
                  <c:v>83421.8679842235</c:v>
                </c:pt>
                <c:pt idx="15">
                  <c:v>68158.56410834336</c:v>
                </c:pt>
                <c:pt idx="16">
                  <c:v>78970.10261780105</c:v>
                </c:pt>
                <c:pt idx="17">
                  <c:v>75539.16095923571</c:v>
                </c:pt>
                <c:pt idx="18">
                  <c:v>86733.34456727917</c:v>
                </c:pt>
                <c:pt idx="19">
                  <c:v>132529.87395301452</c:v>
                </c:pt>
                <c:pt idx="20">
                  <c:v>192234.97212162995</c:v>
                </c:pt>
                <c:pt idx="21">
                  <c:v>252196.843297081</c:v>
                </c:pt>
                <c:pt idx="22">
                  <c:v>96207.11410665643</c:v>
                </c:pt>
                <c:pt idx="23">
                  <c:v>107094.5379784603</c:v>
                </c:pt>
                <c:pt idx="24">
                  <c:v>69491.41088916686</c:v>
                </c:pt>
                <c:pt idx="25">
                  <c:v>90692.72044943554</c:v>
                </c:pt>
                <c:pt idx="26">
                  <c:v>81022.1306199762</c:v>
                </c:pt>
                <c:pt idx="27">
                  <c:v>72159.57272804472</c:v>
                </c:pt>
                <c:pt idx="28">
                  <c:v>147546.44261998852</c:v>
                </c:pt>
                <c:pt idx="29">
                  <c:v>187446.7430914894</c:v>
                </c:pt>
                <c:pt idx="30">
                  <c:v>246994.69040174052</c:v>
                </c:pt>
                <c:pt idx="31">
                  <c:v>106216.35260406413</c:v>
                </c:pt>
                <c:pt idx="32">
                  <c:v>227971.46563630056</c:v>
                </c:pt>
                <c:pt idx="33">
                  <c:v>102357.96966708575</c:v>
                </c:pt>
                <c:pt idx="34">
                  <c:v>67123.24932187492</c:v>
                </c:pt>
                <c:pt idx="35">
                  <c:v>97636.91763931174</c:v>
                </c:pt>
                <c:pt idx="36">
                  <c:v>72772.11687794591</c:v>
                </c:pt>
                <c:pt idx="37">
                  <c:v>104172.58324853543</c:v>
                </c:pt>
                <c:pt idx="38">
                  <c:v>115941.72414494428</c:v>
                </c:pt>
                <c:pt idx="39">
                  <c:v>202310.76211698668</c:v>
                </c:pt>
                <c:pt idx="40">
                  <c:v>96554.36959184696</c:v>
                </c:pt>
                <c:pt idx="41">
                  <c:v>61841.044027068405</c:v>
                </c:pt>
                <c:pt idx="42">
                  <c:v>90677.20118575006</c:v>
                </c:pt>
                <c:pt idx="43">
                  <c:v>96644.12563879199</c:v>
                </c:pt>
                <c:pt idx="44">
                  <c:v>105104.2058936905</c:v>
                </c:pt>
                <c:pt idx="45">
                  <c:v>144010.3760937758</c:v>
                </c:pt>
                <c:pt idx="46">
                  <c:v>159394.79179844572</c:v>
                </c:pt>
                <c:pt idx="47">
                  <c:v>156947.56210116265</c:v>
                </c:pt>
                <c:pt idx="48">
                  <c:v>71315.40901221667</c:v>
                </c:pt>
                <c:pt idx="49">
                  <c:v>92238.91264795457</c:v>
                </c:pt>
                <c:pt idx="50">
                  <c:v>89960.70051498168</c:v>
                </c:pt>
              </c:numCache>
            </c:numRef>
          </c:val>
        </c:ser>
        <c:axId val="65302765"/>
        <c:axId val="50853974"/>
      </c:barChart>
      <c:catAx>
        <c:axId val="65302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53974"/>
        <c:crosses val="autoZero"/>
        <c:auto val="1"/>
        <c:lblOffset val="100"/>
        <c:tickLblSkip val="1"/>
        <c:noMultiLvlLbl val="0"/>
      </c:catAx>
      <c:valAx>
        <c:axId val="50853974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5302765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(c) Mean price, 1999 ($1999)</a:t>
            </a:r>
          </a:p>
        </c:rich>
      </c:tx>
      <c:layout>
        <c:manualLayout>
          <c:xMode val="factor"/>
          <c:yMode val="factor"/>
          <c:x val="0.01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43"/>
          <c:w val="0.918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graph'!$J$2:$J$52</c:f>
              <c:numCache>
                <c:ptCount val="51"/>
                <c:pt idx="0">
                  <c:v>106982.62485311468</c:v>
                </c:pt>
                <c:pt idx="1">
                  <c:v>157735.7616785317</c:v>
                </c:pt>
                <c:pt idx="2">
                  <c:v>149930.62218296624</c:v>
                </c:pt>
                <c:pt idx="3">
                  <c:v>87846.8252818525</c:v>
                </c:pt>
                <c:pt idx="4">
                  <c:v>288366.9120857174</c:v>
                </c:pt>
                <c:pt idx="5">
                  <c:v>204708.21502354823</c:v>
                </c:pt>
                <c:pt idx="6">
                  <c:v>230847.16626186797</c:v>
                </c:pt>
                <c:pt idx="7">
                  <c:v>153474.10325578813</c:v>
                </c:pt>
                <c:pt idx="8">
                  <c:v>296733.3457170299</c:v>
                </c:pt>
                <c:pt idx="9">
                  <c:v>146957.87208735792</c:v>
                </c:pt>
                <c:pt idx="10">
                  <c:v>138960.13533507762</c:v>
                </c:pt>
                <c:pt idx="11">
                  <c:v>316968.30053265067</c:v>
                </c:pt>
                <c:pt idx="12">
                  <c:v>130260.44702026695</c:v>
                </c:pt>
                <c:pt idx="13">
                  <c:v>171253.37489116847</c:v>
                </c:pt>
                <c:pt idx="14">
                  <c:v>113002.99740928297</c:v>
                </c:pt>
                <c:pt idx="15">
                  <c:v>97232.67957070984</c:v>
                </c:pt>
                <c:pt idx="16">
                  <c:v>100257.94924129028</c:v>
                </c:pt>
                <c:pt idx="17">
                  <c:v>100380.21211396802</c:v>
                </c:pt>
                <c:pt idx="18">
                  <c:v>104836.8170672735</c:v>
                </c:pt>
                <c:pt idx="19">
                  <c:v>120412.99967376035</c:v>
                </c:pt>
                <c:pt idx="20">
                  <c:v>181120.18186995786</c:v>
                </c:pt>
                <c:pt idx="21">
                  <c:v>239308.55297424822</c:v>
                </c:pt>
                <c:pt idx="22">
                  <c:v>141093.21292852308</c:v>
                </c:pt>
                <c:pt idx="23">
                  <c:v>139938.33798053203</c:v>
                </c:pt>
                <c:pt idx="24">
                  <c:v>87924.65165793836</c:v>
                </c:pt>
                <c:pt idx="25">
                  <c:v>110745.9694664309</c:v>
                </c:pt>
                <c:pt idx="26">
                  <c:v>119956.3096655386</c:v>
                </c:pt>
                <c:pt idx="27">
                  <c:v>100306.2323444158</c:v>
                </c:pt>
                <c:pt idx="28">
                  <c:v>168613.2301076774</c:v>
                </c:pt>
                <c:pt idx="29">
                  <c:v>153730.26023707385</c:v>
                </c:pt>
                <c:pt idx="30">
                  <c:v>214629.7766825889</c:v>
                </c:pt>
                <c:pt idx="31">
                  <c:v>131164.03912310288</c:v>
                </c:pt>
                <c:pt idx="32">
                  <c:v>214444.18605731003</c:v>
                </c:pt>
                <c:pt idx="33">
                  <c:v>133273.2158854445</c:v>
                </c:pt>
                <c:pt idx="34">
                  <c:v>80265.48233961427</c:v>
                </c:pt>
                <c:pt idx="35">
                  <c:v>125233.4231554389</c:v>
                </c:pt>
                <c:pt idx="36">
                  <c:v>84317.01851577545</c:v>
                </c:pt>
                <c:pt idx="37">
                  <c:v>177739.20417151967</c:v>
                </c:pt>
                <c:pt idx="38">
                  <c:v>120696.8993257576</c:v>
                </c:pt>
                <c:pt idx="39">
                  <c:v>160513.1780294377</c:v>
                </c:pt>
                <c:pt idx="40">
                  <c:v>123802.80453838369</c:v>
                </c:pt>
                <c:pt idx="41">
                  <c:v>87844.61060524906</c:v>
                </c:pt>
                <c:pt idx="42">
                  <c:v>116947.00488409716</c:v>
                </c:pt>
                <c:pt idx="43">
                  <c:v>107786.03167070674</c:v>
                </c:pt>
                <c:pt idx="44">
                  <c:v>174779.36298083153</c:v>
                </c:pt>
                <c:pt idx="45">
                  <c:v>129561.72711262421</c:v>
                </c:pt>
                <c:pt idx="46">
                  <c:v>157349.23222806575</c:v>
                </c:pt>
                <c:pt idx="47">
                  <c:v>207333.5629122811</c:v>
                </c:pt>
                <c:pt idx="48">
                  <c:v>85443.85223773029</c:v>
                </c:pt>
                <c:pt idx="49">
                  <c:v>129356.866821049</c:v>
                </c:pt>
                <c:pt idx="50">
                  <c:v>125252.25041521802</c:v>
                </c:pt>
              </c:numCache>
            </c:numRef>
          </c:val>
        </c:ser>
        <c:axId val="55032583"/>
        <c:axId val="25531200"/>
      </c:barChart>
      <c:catAx>
        <c:axId val="55032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531200"/>
        <c:crosses val="autoZero"/>
        <c:auto val="1"/>
        <c:lblOffset val="100"/>
        <c:tickLblSkip val="1"/>
        <c:noMultiLvlLbl val="0"/>
      </c:catAx>
      <c:valAx>
        <c:axId val="25531200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5032583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(a) Percentage change in mean price, 1979-1989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725"/>
          <c:w val="0.9652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graph'!$M$2:$M$52</c:f>
              <c:numCache>
                <c:ptCount val="51"/>
                <c:pt idx="0">
                  <c:v>-0.1425307416635181</c:v>
                </c:pt>
                <c:pt idx="1">
                  <c:v>-0.33822108778745086</c:v>
                </c:pt>
                <c:pt idx="2">
                  <c:v>-0.16369431635957948</c:v>
                </c:pt>
                <c:pt idx="3">
                  <c:v>-0.2413207095381139</c:v>
                </c:pt>
                <c:pt idx="4">
                  <c:v>0.3569749023821121</c:v>
                </c:pt>
                <c:pt idx="5">
                  <c:v>-0.2362801612262901</c:v>
                </c:pt>
                <c:pt idx="6">
                  <c:v>0.5892940655477283</c:v>
                </c:pt>
                <c:pt idx="7">
                  <c:v>0.34548480219875205</c:v>
                </c:pt>
                <c:pt idx="8">
                  <c:v>0.33673627381906657</c:v>
                </c:pt>
                <c:pt idx="9">
                  <c:v>0.00835388220062464</c:v>
                </c:pt>
                <c:pt idx="10">
                  <c:v>0.13655907178885057</c:v>
                </c:pt>
                <c:pt idx="11">
                  <c:v>0.25756450160334665</c:v>
                </c:pt>
                <c:pt idx="12">
                  <c:v>-0.3094089675256093</c:v>
                </c:pt>
                <c:pt idx="13">
                  <c:v>-0.05526774184121487</c:v>
                </c:pt>
                <c:pt idx="14">
                  <c:v>-0.18199362737496003</c:v>
                </c:pt>
                <c:pt idx="15">
                  <c:v>-0.38457905425674077</c:v>
                </c:pt>
                <c:pt idx="16">
                  <c:v>-0.30425512826038376</c:v>
                </c:pt>
                <c:pt idx="17">
                  <c:v>-0.2563586889098117</c:v>
                </c:pt>
                <c:pt idx="18">
                  <c:v>-0.3005287052197196</c:v>
                </c:pt>
                <c:pt idx="19">
                  <c:v>0.2962306113314624</c:v>
                </c:pt>
                <c:pt idx="20">
                  <c:v>0.23297463236252605</c:v>
                </c:pt>
                <c:pt idx="21">
                  <c:v>0.9873432441619366</c:v>
                </c:pt>
                <c:pt idx="22">
                  <c:v>-0.11985894721658176</c:v>
                </c:pt>
                <c:pt idx="23">
                  <c:v>-0.25760117126310994</c:v>
                </c:pt>
                <c:pt idx="24">
                  <c:v>-0.15981932596108817</c:v>
                </c:pt>
                <c:pt idx="25">
                  <c:v>-0.14093873487996442</c:v>
                </c:pt>
                <c:pt idx="26">
                  <c:v>-0.3177860370550263</c:v>
                </c:pt>
                <c:pt idx="27">
                  <c:v>-0.3322895474952256</c:v>
                </c:pt>
                <c:pt idx="28">
                  <c:v>-0.21672336266091652</c:v>
                </c:pt>
                <c:pt idx="29">
                  <c:v>0.49118881963826005</c:v>
                </c:pt>
                <c:pt idx="30">
                  <c:v>0.6001034117106144</c:v>
                </c:pt>
                <c:pt idx="31">
                  <c:v>-0.10761050138660172</c:v>
                </c:pt>
                <c:pt idx="32">
                  <c:v>0.8227083869770575</c:v>
                </c:pt>
                <c:pt idx="33">
                  <c:v>0.0036189500193953414</c:v>
                </c:pt>
                <c:pt idx="34">
                  <c:v>-0.45832747799096535</c:v>
                </c:pt>
                <c:pt idx="35">
                  <c:v>-0.18773369390470193</c:v>
                </c:pt>
                <c:pt idx="36">
                  <c:v>-0.30799365556870884</c:v>
                </c:pt>
                <c:pt idx="37">
                  <c:v>-0.31673709971418645</c:v>
                </c:pt>
                <c:pt idx="38">
                  <c:v>0.09970102294428797</c:v>
                </c:pt>
                <c:pt idx="39">
                  <c:v>0.6431785136799272</c:v>
                </c:pt>
                <c:pt idx="40">
                  <c:v>-0.017247057023517955</c:v>
                </c:pt>
                <c:pt idx="41">
                  <c:v>-0.4301696752389625</c:v>
                </c:pt>
                <c:pt idx="42">
                  <c:v>-0.10724474444268363</c:v>
                </c:pt>
                <c:pt idx="43">
                  <c:v>-0.17275494773369787</c:v>
                </c:pt>
                <c:pt idx="44">
                  <c:v>-0.31383485395096156</c:v>
                </c:pt>
                <c:pt idx="45">
                  <c:v>0.1354609571615435</c:v>
                </c:pt>
                <c:pt idx="46">
                  <c:v>0.2150916444168647</c:v>
                </c:pt>
                <c:pt idx="47">
                  <c:v>-0.002422951590837527</c:v>
                </c:pt>
                <c:pt idx="48">
                  <c:v>-0.3299886546737387</c:v>
                </c:pt>
                <c:pt idx="49">
                  <c:v>-0.28698454276266444</c:v>
                </c:pt>
                <c:pt idx="50">
                  <c:v>-0.40429856354176663</c:v>
                </c:pt>
              </c:numCache>
            </c:numRef>
          </c:val>
        </c:ser>
        <c:axId val="28454209"/>
        <c:axId val="54761290"/>
      </c:barChart>
      <c:catAx>
        <c:axId val="28454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61290"/>
        <c:crosses val="autoZero"/>
        <c:auto val="1"/>
        <c:lblOffset val="100"/>
        <c:tickLblSkip val="1"/>
        <c:noMultiLvlLbl val="0"/>
      </c:catAx>
      <c:valAx>
        <c:axId val="54761290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8454209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(b) Percentage change in mean price, 1989-1999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8525"/>
          <c:w val="0.9652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graph'!$N$2:$N$52</c:f>
              <c:numCache>
                <c:ptCount val="51"/>
                <c:pt idx="0">
                  <c:v>0.29789687070106957</c:v>
                </c:pt>
                <c:pt idx="1">
                  <c:v>0.16037925428194763</c:v>
                </c:pt>
                <c:pt idx="2">
                  <c:v>0.21057423078746015</c:v>
                </c:pt>
                <c:pt idx="3">
                  <c:v>0.25194199271303186</c:v>
                </c:pt>
                <c:pt idx="4">
                  <c:v>-0.09802615696964959</c:v>
                </c:pt>
                <c:pt idx="5">
                  <c:v>0.6227542509948132</c:v>
                </c:pt>
                <c:pt idx="6">
                  <c:v>-0.19527332940144196</c:v>
                </c:pt>
                <c:pt idx="7">
                  <c:v>-0.025777364643369664</c:v>
                </c:pt>
                <c:pt idx="8">
                  <c:v>-0.06241786954020744</c:v>
                </c:pt>
                <c:pt idx="9">
                  <c:v>0.06757886216241135</c:v>
                </c:pt>
                <c:pt idx="10">
                  <c:v>0.24040362751618813</c:v>
                </c:pt>
                <c:pt idx="11">
                  <c:v>-0.19638795664784323</c:v>
                </c:pt>
                <c:pt idx="12">
                  <c:v>0.45908135976882064</c:v>
                </c:pt>
                <c:pt idx="13">
                  <c:v>0.21692143441348888</c:v>
                </c:pt>
                <c:pt idx="14">
                  <c:v>0.3545968238286604</c:v>
                </c:pt>
                <c:pt idx="15">
                  <c:v>0.42656584455257746</c:v>
                </c:pt>
                <c:pt idx="16">
                  <c:v>0.269568430555523</c:v>
                </c:pt>
                <c:pt idx="17">
                  <c:v>0.32884997449386083</c:v>
                </c:pt>
                <c:pt idx="18">
                  <c:v>0.20872563591677754</c:v>
                </c:pt>
                <c:pt idx="19">
                  <c:v>-0.09142749417802916</c:v>
                </c:pt>
                <c:pt idx="20">
                  <c:v>-0.0578187731868039</c:v>
                </c:pt>
                <c:pt idx="21">
                  <c:v>-0.05110409057599003</c:v>
                </c:pt>
                <c:pt idx="22">
                  <c:v>0.4665569613917048</c:v>
                </c:pt>
                <c:pt idx="23">
                  <c:v>0.3066804397501349</c:v>
                </c:pt>
                <c:pt idx="24">
                  <c:v>0.2652592677700992</c:v>
                </c:pt>
                <c:pt idx="25">
                  <c:v>0.22111200234836684</c:v>
                </c:pt>
                <c:pt idx="26">
                  <c:v>0.48053758581316647</c:v>
                </c:pt>
                <c:pt idx="27">
                  <c:v>0.3900613397816298</c:v>
                </c:pt>
                <c:pt idx="28">
                  <c:v>0.142780721199407</c:v>
                </c:pt>
                <c:pt idx="29">
                  <c:v>-0.17987233226004432</c:v>
                </c:pt>
                <c:pt idx="30">
                  <c:v>-0.13103485611982021</c:v>
                </c:pt>
                <c:pt idx="31">
                  <c:v>0.23487613637077742</c:v>
                </c:pt>
                <c:pt idx="32">
                  <c:v>-0.05933759973527383</c:v>
                </c:pt>
                <c:pt idx="33">
                  <c:v>0.3020306705858767</c:v>
                </c:pt>
                <c:pt idx="34">
                  <c:v>0.1957925629422176</c:v>
                </c:pt>
                <c:pt idx="35">
                  <c:v>0.282644169678457</c:v>
                </c:pt>
                <c:pt idx="36">
                  <c:v>0.15864457615260463</c:v>
                </c:pt>
                <c:pt idx="37">
                  <c:v>0.7061994493068167</c:v>
                </c:pt>
                <c:pt idx="38">
                  <c:v>0.04101349376923739</c:v>
                </c:pt>
                <c:pt idx="39">
                  <c:v>-0.2066008928550199</c:v>
                </c:pt>
                <c:pt idx="40">
                  <c:v>0.28220820105522787</c:v>
                </c:pt>
                <c:pt idx="41">
                  <c:v>0.4204904200323438</c:v>
                </c:pt>
                <c:pt idx="42">
                  <c:v>0.289706821062265</c:v>
                </c:pt>
                <c:pt idx="43">
                  <c:v>0.11528798008435294</c:v>
                </c:pt>
                <c:pt idx="44">
                  <c:v>0.6629150231877039</c:v>
                </c:pt>
                <c:pt idx="45">
                  <c:v>-0.10033061070365511</c:v>
                </c:pt>
                <c:pt idx="46">
                  <c:v>-0.012833289891720974</c:v>
                </c:pt>
                <c:pt idx="47">
                  <c:v>0.3210371676792373</c:v>
                </c:pt>
                <c:pt idx="48">
                  <c:v>0.1981120689231881</c:v>
                </c:pt>
                <c:pt idx="49">
                  <c:v>0.40241101187696554</c:v>
                </c:pt>
                <c:pt idx="50">
                  <c:v>0.3922996341536828</c:v>
                </c:pt>
              </c:numCache>
            </c:numRef>
          </c:val>
        </c:ser>
        <c:axId val="23089563"/>
        <c:axId val="6479476"/>
      </c:barChart>
      <c:catAx>
        <c:axId val="2308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9476"/>
        <c:crosses val="autoZero"/>
        <c:auto val="1"/>
        <c:lblOffset val="100"/>
        <c:tickLblSkip val="1"/>
        <c:noMultiLvlLbl val="0"/>
      </c:catAx>
      <c:valAx>
        <c:axId val="6479476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3089563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12</xdr:col>
      <xdr:colOff>590550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9525" y="285750"/>
        <a:ext cx="78962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9</xdr:col>
      <xdr:colOff>600075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0" y="4476750"/>
        <a:ext cx="60864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600075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0" y="0"/>
        <a:ext cx="6086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12</xdr:col>
      <xdr:colOff>600075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0" y="238125"/>
        <a:ext cx="79152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466725</xdr:colOff>
      <xdr:row>2</xdr:row>
      <xdr:rowOff>38100</xdr:rowOff>
    </xdr:from>
    <xdr:to>
      <xdr:col>10</xdr:col>
      <xdr:colOff>381000</xdr:colOff>
      <xdr:row>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5525" y="361950"/>
          <a:ext cx="418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5: Average Marginal Tax Rates, by State, in 1979 and 1999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0" y="419100"/>
        <a:ext cx="6096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152400</xdr:rowOff>
    </xdr:from>
    <xdr:to>
      <xdr:col>10</xdr:col>
      <xdr:colOff>9525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9525" y="3648075"/>
        <a:ext cx="60960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44</xdr:row>
      <xdr:rowOff>9525</xdr:rowOff>
    </xdr:from>
    <xdr:to>
      <xdr:col>10</xdr:col>
      <xdr:colOff>19050</xdr:colOff>
      <xdr:row>66</xdr:row>
      <xdr:rowOff>66675</xdr:rowOff>
    </xdr:to>
    <xdr:graphicFrame>
      <xdr:nvGraphicFramePr>
        <xdr:cNvPr id="3" name="Chart 3"/>
        <xdr:cNvGraphicFramePr/>
      </xdr:nvGraphicFramePr>
      <xdr:xfrm>
        <a:off x="19050" y="7229475"/>
        <a:ext cx="60960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0" y="333375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10</xdr:col>
      <xdr:colOff>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3895725"/>
        <a:ext cx="60960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3" sqref="F3"/>
    </sheetView>
  </sheetViews>
  <sheetFormatPr defaultColWidth="9.140625" defaultRowHeight="12.75"/>
  <cols>
    <col min="2" max="2" width="9.00390625" style="0" bestFit="1" customWidth="1"/>
    <col min="6" max="6" width="13.8515625" style="0" bestFit="1" customWidth="1"/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986935</v>
      </c>
      <c r="C2">
        <v>673806</v>
      </c>
      <c r="D2">
        <v>2830286</v>
      </c>
      <c r="E2" t="s">
        <v>18</v>
      </c>
      <c r="F2" t="s">
        <v>164</v>
      </c>
      <c r="G2">
        <v>1414020480</v>
      </c>
      <c r="H2">
        <v>332818048</v>
      </c>
      <c r="I2">
        <v>55389228</v>
      </c>
      <c r="J2">
        <v>1802227840</v>
      </c>
      <c r="K2">
        <v>1432.739</v>
      </c>
      <c r="L2">
        <v>337.2239</v>
      </c>
      <c r="M2">
        <v>56.12247</v>
      </c>
      <c r="N2">
        <v>1826.086</v>
      </c>
      <c r="O2">
        <v>2098.557</v>
      </c>
      <c r="P2">
        <v>493.9375</v>
      </c>
      <c r="Q2">
        <v>82.20353</v>
      </c>
      <c r="R2">
        <v>2674.698</v>
      </c>
      <c r="S2">
        <v>64772308992</v>
      </c>
      <c r="T2">
        <v>0.1054197</v>
      </c>
      <c r="U2">
        <v>0.2686687</v>
      </c>
      <c r="V2">
        <v>0.0091078</v>
      </c>
      <c r="W2">
        <v>0.0164812</v>
      </c>
      <c r="X2">
        <v>40598.64</v>
      </c>
      <c r="Y2" s="4">
        <v>0.1165811</v>
      </c>
    </row>
    <row r="3" spans="1:25" ht="12.75">
      <c r="A3">
        <v>2</v>
      </c>
      <c r="B3">
        <v>84914</v>
      </c>
      <c r="C3">
        <v>47765</v>
      </c>
      <c r="D3">
        <v>241985</v>
      </c>
      <c r="E3" t="s">
        <v>20</v>
      </c>
      <c r="F3" t="s">
        <v>165</v>
      </c>
      <c r="G3">
        <v>258220960</v>
      </c>
      <c r="H3">
        <v>76682392</v>
      </c>
      <c r="I3">
        <v>44703888</v>
      </c>
      <c r="J3">
        <v>379607232</v>
      </c>
      <c r="K3">
        <v>3040.97</v>
      </c>
      <c r="L3">
        <v>903.0595</v>
      </c>
      <c r="M3">
        <v>526.4608</v>
      </c>
      <c r="N3">
        <v>4470.491</v>
      </c>
      <c r="O3">
        <v>5406.071</v>
      </c>
      <c r="P3">
        <v>1605.41</v>
      </c>
      <c r="Q3">
        <v>935.9131</v>
      </c>
      <c r="R3">
        <v>7947.394</v>
      </c>
      <c r="S3">
        <v>9811311616</v>
      </c>
      <c r="T3">
        <v>0.1529721</v>
      </c>
      <c r="U3">
        <v>0.3780385</v>
      </c>
      <c r="V3">
        <v>0.0019184</v>
      </c>
      <c r="W3">
        <v>0.0011683</v>
      </c>
      <c r="X3">
        <v>74534.19</v>
      </c>
      <c r="Y3" s="4">
        <v>0.1612888</v>
      </c>
    </row>
    <row r="4" spans="1:25" ht="12.75">
      <c r="A4">
        <v>4</v>
      </c>
      <c r="B4">
        <v>801409</v>
      </c>
      <c r="C4">
        <v>539757</v>
      </c>
      <c r="D4">
        <v>2226758</v>
      </c>
      <c r="E4" t="s">
        <v>22</v>
      </c>
      <c r="F4" t="s">
        <v>166</v>
      </c>
      <c r="G4">
        <v>1957752064</v>
      </c>
      <c r="H4">
        <v>540044608</v>
      </c>
      <c r="I4">
        <v>192589760</v>
      </c>
      <c r="J4">
        <v>2690386432</v>
      </c>
      <c r="K4">
        <v>2442.887</v>
      </c>
      <c r="L4">
        <v>673.8688</v>
      </c>
      <c r="M4">
        <v>240.3139</v>
      </c>
      <c r="N4">
        <v>3357.07</v>
      </c>
      <c r="O4">
        <v>3627.099</v>
      </c>
      <c r="P4">
        <v>1000.533</v>
      </c>
      <c r="Q4">
        <v>356.8083</v>
      </c>
      <c r="R4">
        <v>4984.44</v>
      </c>
      <c r="S4">
        <v>79934111744</v>
      </c>
      <c r="T4">
        <v>0.1252183</v>
      </c>
      <c r="U4">
        <v>0.3226013</v>
      </c>
      <c r="V4">
        <v>0.0135962</v>
      </c>
      <c r="W4">
        <v>0.0132024</v>
      </c>
      <c r="X4">
        <v>47172.63</v>
      </c>
      <c r="Y4" s="4">
        <v>0.1368691</v>
      </c>
    </row>
    <row r="5" spans="1:25" ht="12.75">
      <c r="A5">
        <v>5</v>
      </c>
      <c r="B5">
        <v>357925</v>
      </c>
      <c r="C5">
        <v>233238</v>
      </c>
      <c r="D5">
        <v>986812</v>
      </c>
      <c r="E5" t="s">
        <v>24</v>
      </c>
      <c r="F5" t="s">
        <v>167</v>
      </c>
      <c r="G5">
        <v>481377856</v>
      </c>
      <c r="H5">
        <v>117765216</v>
      </c>
      <c r="I5">
        <v>51645788</v>
      </c>
      <c r="J5">
        <v>650788864</v>
      </c>
      <c r="K5">
        <v>1344.913</v>
      </c>
      <c r="L5">
        <v>329.0221</v>
      </c>
      <c r="M5">
        <v>144.2922</v>
      </c>
      <c r="N5">
        <v>1818.227</v>
      </c>
      <c r="O5">
        <v>2063.891</v>
      </c>
      <c r="P5">
        <v>504.9144</v>
      </c>
      <c r="Q5">
        <v>221.4296</v>
      </c>
      <c r="R5">
        <v>2790.235</v>
      </c>
      <c r="S5">
        <v>21571629056</v>
      </c>
      <c r="T5">
        <v>0.1001341</v>
      </c>
      <c r="U5">
        <v>0.2611349</v>
      </c>
      <c r="V5">
        <v>0.0032888</v>
      </c>
      <c r="W5">
        <v>0.005705</v>
      </c>
      <c r="X5">
        <v>38862.75</v>
      </c>
      <c r="Y5" s="4">
        <v>0.1097062</v>
      </c>
    </row>
    <row r="6" spans="1:25" ht="12.75">
      <c r="A6">
        <v>6</v>
      </c>
      <c r="B6">
        <v>8015600</v>
      </c>
      <c r="C6">
        <v>4455057</v>
      </c>
      <c r="D6">
        <v>21688492</v>
      </c>
      <c r="E6" t="s">
        <v>26</v>
      </c>
      <c r="F6" t="s">
        <v>168</v>
      </c>
      <c r="G6">
        <v>28254263296</v>
      </c>
      <c r="H6" s="1">
        <v>8424635392</v>
      </c>
      <c r="I6">
        <v>1388401792</v>
      </c>
      <c r="J6">
        <v>38067302400</v>
      </c>
      <c r="K6">
        <v>3524.909</v>
      </c>
      <c r="L6">
        <v>1051.03</v>
      </c>
      <c r="M6">
        <v>173.2125</v>
      </c>
      <c r="N6">
        <v>4749.152</v>
      </c>
      <c r="O6">
        <v>6342.066</v>
      </c>
      <c r="P6">
        <v>1891.028</v>
      </c>
      <c r="Q6">
        <v>311.6462</v>
      </c>
      <c r="R6">
        <v>8544.739</v>
      </c>
      <c r="S6">
        <v>1049622020096</v>
      </c>
      <c r="T6">
        <v>0.1252751</v>
      </c>
      <c r="U6">
        <v>0.3695396</v>
      </c>
      <c r="V6">
        <v>0.1923775</v>
      </c>
      <c r="W6">
        <v>0.1089703</v>
      </c>
      <c r="X6">
        <v>51831.88</v>
      </c>
      <c r="Y6" s="4">
        <v>0.1387619</v>
      </c>
    </row>
    <row r="7" spans="1:25" ht="12.75">
      <c r="A7">
        <v>8</v>
      </c>
      <c r="B7">
        <v>908010</v>
      </c>
      <c r="C7">
        <v>580961</v>
      </c>
      <c r="D7">
        <v>2438177</v>
      </c>
      <c r="E7" t="s">
        <v>28</v>
      </c>
      <c r="F7" t="s">
        <v>169</v>
      </c>
      <c r="G7">
        <v>2228835840</v>
      </c>
      <c r="H7">
        <v>737144256</v>
      </c>
      <c r="I7">
        <v>407037920</v>
      </c>
      <c r="J7">
        <v>3373017856</v>
      </c>
      <c r="K7">
        <v>2454.638</v>
      </c>
      <c r="L7">
        <v>811.8239</v>
      </c>
      <c r="M7">
        <v>448.2747</v>
      </c>
      <c r="N7">
        <v>3714.737</v>
      </c>
      <c r="O7">
        <v>3836.464</v>
      </c>
      <c r="P7">
        <v>1268.836</v>
      </c>
      <c r="Q7">
        <v>700.6287</v>
      </c>
      <c r="R7">
        <v>5805.928</v>
      </c>
      <c r="S7">
        <v>95961145344</v>
      </c>
      <c r="T7">
        <v>0.1222829</v>
      </c>
      <c r="U7">
        <v>0.3357627</v>
      </c>
      <c r="V7">
        <v>0.0170459</v>
      </c>
      <c r="W7">
        <v>0.0142103</v>
      </c>
      <c r="X7">
        <v>50036.37</v>
      </c>
      <c r="Y7" s="4">
        <v>0.1343413</v>
      </c>
    </row>
    <row r="8" spans="1:25" ht="12.75">
      <c r="A8">
        <v>9</v>
      </c>
      <c r="B8">
        <v>1088693</v>
      </c>
      <c r="C8">
        <v>697929</v>
      </c>
      <c r="D8">
        <v>3083650</v>
      </c>
      <c r="E8" t="s">
        <v>30</v>
      </c>
      <c r="F8" t="s">
        <v>170</v>
      </c>
      <c r="G8">
        <v>3158061824</v>
      </c>
      <c r="H8">
        <v>621361984</v>
      </c>
      <c r="I8">
        <v>508648448</v>
      </c>
      <c r="J8">
        <v>4288072448</v>
      </c>
      <c r="K8">
        <v>2900.783</v>
      </c>
      <c r="L8">
        <v>570.7412</v>
      </c>
      <c r="M8">
        <v>467.2102</v>
      </c>
      <c r="N8">
        <v>3938.734</v>
      </c>
      <c r="O8">
        <v>4524.904</v>
      </c>
      <c r="P8">
        <v>890.2939</v>
      </c>
      <c r="Q8">
        <v>728.7968</v>
      </c>
      <c r="R8">
        <v>6143.995</v>
      </c>
      <c r="S8">
        <v>125974642688</v>
      </c>
      <c r="T8">
        <v>0.1212438</v>
      </c>
      <c r="U8">
        <v>0.317623</v>
      </c>
      <c r="V8">
        <v>0.0216703</v>
      </c>
      <c r="W8">
        <v>0.0170713</v>
      </c>
      <c r="X8">
        <v>55364.31</v>
      </c>
      <c r="Y8" s="4">
        <v>0.1340206</v>
      </c>
    </row>
    <row r="9" spans="1:25" ht="12.75">
      <c r="A9">
        <v>10</v>
      </c>
      <c r="B9">
        <v>197817</v>
      </c>
      <c r="C9">
        <v>137485</v>
      </c>
      <c r="D9">
        <v>562172</v>
      </c>
      <c r="E9" t="s">
        <v>32</v>
      </c>
      <c r="F9" t="s">
        <v>171</v>
      </c>
      <c r="G9">
        <v>437511680</v>
      </c>
      <c r="H9">
        <v>111047496</v>
      </c>
      <c r="I9">
        <v>33686668</v>
      </c>
      <c r="J9">
        <v>582245824</v>
      </c>
      <c r="K9">
        <v>2211.699</v>
      </c>
      <c r="L9">
        <v>561.3647</v>
      </c>
      <c r="M9">
        <v>170.2921</v>
      </c>
      <c r="N9">
        <v>2943.356</v>
      </c>
      <c r="O9">
        <v>3182.25</v>
      </c>
      <c r="P9">
        <v>807.7063</v>
      </c>
      <c r="Q9">
        <v>245.0207</v>
      </c>
      <c r="R9">
        <v>4234.977</v>
      </c>
      <c r="S9">
        <v>16097313792</v>
      </c>
      <c r="T9">
        <v>0.1427824</v>
      </c>
      <c r="U9">
        <v>0.3232743</v>
      </c>
      <c r="V9">
        <v>0.0029424</v>
      </c>
      <c r="W9">
        <v>0.0033629</v>
      </c>
      <c r="X9">
        <v>49176.68</v>
      </c>
      <c r="Y9" s="4">
        <v>0.155462</v>
      </c>
    </row>
    <row r="10" spans="1:25" ht="12.75">
      <c r="A10">
        <v>11</v>
      </c>
      <c r="B10">
        <v>253248</v>
      </c>
      <c r="C10">
        <v>89828</v>
      </c>
      <c r="D10">
        <v>632831</v>
      </c>
      <c r="E10" t="s">
        <v>34</v>
      </c>
      <c r="F10" t="s">
        <v>172</v>
      </c>
      <c r="G10">
        <v>589236096</v>
      </c>
      <c r="H10">
        <v>228602976</v>
      </c>
      <c r="I10">
        <v>169776832</v>
      </c>
      <c r="J10">
        <v>987615872</v>
      </c>
      <c r="K10">
        <v>2326.716</v>
      </c>
      <c r="L10">
        <v>902.6843</v>
      </c>
      <c r="M10">
        <v>670.3975</v>
      </c>
      <c r="N10">
        <v>3899.797</v>
      </c>
      <c r="O10">
        <v>6559.604</v>
      </c>
      <c r="P10">
        <v>2544.897</v>
      </c>
      <c r="Q10">
        <v>1890.021</v>
      </c>
      <c r="R10">
        <v>10994.52</v>
      </c>
      <c r="S10">
        <v>21267822592</v>
      </c>
      <c r="T10">
        <v>0.0795038</v>
      </c>
      <c r="U10">
        <v>0.3741349</v>
      </c>
      <c r="V10">
        <v>0.004991</v>
      </c>
      <c r="W10">
        <v>0.0021972</v>
      </c>
      <c r="X10">
        <v>50478.58</v>
      </c>
      <c r="Y10" s="4">
        <v>0.0970276</v>
      </c>
    </row>
    <row r="11" spans="1:25" ht="12.75">
      <c r="A11">
        <v>12</v>
      </c>
      <c r="B11">
        <v>3225411</v>
      </c>
      <c r="C11">
        <v>2185388</v>
      </c>
      <c r="D11">
        <v>8298579</v>
      </c>
      <c r="E11" t="s">
        <v>35</v>
      </c>
      <c r="F11" t="s">
        <v>173</v>
      </c>
      <c r="G11">
        <v>6738305024</v>
      </c>
      <c r="H11" s="1">
        <v>1082260096</v>
      </c>
      <c r="I11">
        <v>791340928</v>
      </c>
      <c r="J11">
        <v>8611905536</v>
      </c>
      <c r="K11">
        <v>2089.131</v>
      </c>
      <c r="L11">
        <v>335.5418</v>
      </c>
      <c r="M11">
        <v>245.3458</v>
      </c>
      <c r="N11">
        <v>2670.018</v>
      </c>
      <c r="O11">
        <v>3083.345</v>
      </c>
      <c r="P11">
        <v>495.2256</v>
      </c>
      <c r="Q11">
        <v>362.1055</v>
      </c>
      <c r="R11">
        <v>3940.676</v>
      </c>
      <c r="S11">
        <v>298337927168</v>
      </c>
      <c r="T11">
        <v>0.0992608</v>
      </c>
      <c r="U11">
        <v>0.268746</v>
      </c>
      <c r="V11">
        <v>0.0435213</v>
      </c>
      <c r="W11">
        <v>0.0534544</v>
      </c>
      <c r="X11">
        <v>43730.04</v>
      </c>
      <c r="Y11" s="4">
        <v>0.1085037</v>
      </c>
    </row>
    <row r="12" spans="1:25" ht="12.75">
      <c r="A12">
        <v>13</v>
      </c>
      <c r="B12">
        <v>1736697</v>
      </c>
      <c r="C12">
        <v>1131977</v>
      </c>
      <c r="D12">
        <v>5058271</v>
      </c>
      <c r="E12" t="s">
        <v>37</v>
      </c>
      <c r="F12" t="s">
        <v>174</v>
      </c>
      <c r="G12">
        <v>2592631296</v>
      </c>
      <c r="H12">
        <v>681831296</v>
      </c>
      <c r="I12">
        <v>354593408</v>
      </c>
      <c r="J12">
        <v>3629056000</v>
      </c>
      <c r="K12">
        <v>1492.852</v>
      </c>
      <c r="L12">
        <v>392.6024</v>
      </c>
      <c r="M12">
        <v>204.1769</v>
      </c>
      <c r="N12">
        <v>2089.631</v>
      </c>
      <c r="O12">
        <v>2290.357</v>
      </c>
      <c r="P12">
        <v>602.3367</v>
      </c>
      <c r="Q12">
        <v>313.2514</v>
      </c>
      <c r="R12">
        <v>3205.945</v>
      </c>
      <c r="S12">
        <v>111576514560</v>
      </c>
      <c r="T12">
        <v>0.106796</v>
      </c>
      <c r="U12">
        <v>0.2857189</v>
      </c>
      <c r="V12">
        <v>0.0183399</v>
      </c>
      <c r="W12">
        <v>0.0276881</v>
      </c>
      <c r="X12">
        <v>42591.79</v>
      </c>
      <c r="Y12" s="4">
        <v>0.1202695</v>
      </c>
    </row>
    <row r="13" spans="1:25" ht="12.75">
      <c r="A13">
        <v>15</v>
      </c>
      <c r="B13">
        <v>268877</v>
      </c>
      <c r="C13">
        <v>145783</v>
      </c>
      <c r="D13">
        <v>851302</v>
      </c>
      <c r="E13" t="s">
        <v>39</v>
      </c>
      <c r="F13" t="s">
        <v>175</v>
      </c>
      <c r="G13">
        <v>1296310784</v>
      </c>
      <c r="H13">
        <v>443813248</v>
      </c>
      <c r="I13">
        <v>66152164</v>
      </c>
      <c r="J13">
        <v>1806276224</v>
      </c>
      <c r="K13">
        <v>4821.204</v>
      </c>
      <c r="L13">
        <v>1650.618</v>
      </c>
      <c r="M13">
        <v>246.0313</v>
      </c>
      <c r="N13">
        <v>6717.853</v>
      </c>
      <c r="O13">
        <v>8892.057</v>
      </c>
      <c r="P13">
        <v>3044.342</v>
      </c>
      <c r="Q13">
        <v>453.7715</v>
      </c>
      <c r="R13">
        <v>12390.17</v>
      </c>
      <c r="S13">
        <v>45724188672</v>
      </c>
      <c r="T13">
        <v>0.1386791</v>
      </c>
      <c r="U13">
        <v>0.4052697</v>
      </c>
      <c r="V13">
        <v>0.0091282</v>
      </c>
      <c r="W13">
        <v>0.0035658</v>
      </c>
      <c r="X13">
        <v>58568.6</v>
      </c>
      <c r="Y13" s="4">
        <v>0.1504808</v>
      </c>
    </row>
    <row r="14" spans="1:25" ht="12.75">
      <c r="A14">
        <v>16</v>
      </c>
      <c r="B14">
        <v>156613</v>
      </c>
      <c r="C14">
        <v>106701</v>
      </c>
      <c r="D14">
        <v>439120</v>
      </c>
      <c r="E14" t="s">
        <v>41</v>
      </c>
      <c r="F14" t="s">
        <v>176</v>
      </c>
      <c r="G14">
        <v>310734528</v>
      </c>
      <c r="H14">
        <v>77780808</v>
      </c>
      <c r="I14">
        <v>40221200</v>
      </c>
      <c r="J14">
        <v>428736544</v>
      </c>
      <c r="K14">
        <v>1984.091</v>
      </c>
      <c r="L14">
        <v>496.6434</v>
      </c>
      <c r="M14">
        <v>256.819</v>
      </c>
      <c r="N14">
        <v>2737.554</v>
      </c>
      <c r="O14">
        <v>2912.199</v>
      </c>
      <c r="P14">
        <v>728.9604</v>
      </c>
      <c r="Q14">
        <v>376.9524</v>
      </c>
      <c r="R14">
        <v>4018.112</v>
      </c>
      <c r="S14">
        <v>13793694720</v>
      </c>
      <c r="T14">
        <v>0.1173676</v>
      </c>
      <c r="U14">
        <v>0.3179184</v>
      </c>
      <c r="V14">
        <v>0.0021667</v>
      </c>
      <c r="W14">
        <v>0.0026099</v>
      </c>
      <c r="X14">
        <v>44127.23</v>
      </c>
      <c r="Y14" s="4">
        <v>0.1229252</v>
      </c>
    </row>
    <row r="15" spans="1:25" ht="12.75">
      <c r="A15">
        <v>17</v>
      </c>
      <c r="B15">
        <v>3138615</v>
      </c>
      <c r="C15">
        <v>1872329</v>
      </c>
      <c r="D15">
        <v>8823676</v>
      </c>
      <c r="E15" t="s">
        <v>43</v>
      </c>
      <c r="F15" t="s">
        <v>177</v>
      </c>
      <c r="G15">
        <v>6798931456</v>
      </c>
      <c r="H15" s="1">
        <v>1761368576</v>
      </c>
      <c r="I15">
        <v>1363910528</v>
      </c>
      <c r="J15">
        <v>9924210688</v>
      </c>
      <c r="K15">
        <v>2166.22</v>
      </c>
      <c r="L15">
        <v>561.1929</v>
      </c>
      <c r="M15">
        <v>434.5581</v>
      </c>
      <c r="N15">
        <v>3161.971</v>
      </c>
      <c r="O15">
        <v>3631.27</v>
      </c>
      <c r="P15">
        <v>940.7367</v>
      </c>
      <c r="Q15">
        <v>728.4566</v>
      </c>
      <c r="R15">
        <v>5300.463</v>
      </c>
      <c r="S15">
        <v>278900965376</v>
      </c>
      <c r="T15">
        <v>0.1315466</v>
      </c>
      <c r="U15">
        <v>0.3251453</v>
      </c>
      <c r="V15">
        <v>0.0501531</v>
      </c>
      <c r="W15">
        <v>0.045797</v>
      </c>
      <c r="X15">
        <v>52965.28</v>
      </c>
      <c r="Y15" s="4">
        <v>0.1432307</v>
      </c>
    </row>
    <row r="16" spans="1:25" ht="12.75">
      <c r="A16">
        <v>18</v>
      </c>
      <c r="B16">
        <v>1399236</v>
      </c>
      <c r="C16">
        <v>970666</v>
      </c>
      <c r="D16">
        <v>3935826</v>
      </c>
      <c r="E16" t="s">
        <v>45</v>
      </c>
      <c r="F16" t="s">
        <v>178</v>
      </c>
      <c r="G16">
        <v>2230729728</v>
      </c>
      <c r="H16">
        <v>444956640</v>
      </c>
      <c r="I16">
        <v>336632096</v>
      </c>
      <c r="J16">
        <v>3012318464</v>
      </c>
      <c r="K16">
        <v>1594.248</v>
      </c>
      <c r="L16">
        <v>317.9997</v>
      </c>
      <c r="M16">
        <v>240.5828</v>
      </c>
      <c r="N16">
        <v>2152.831</v>
      </c>
      <c r="O16">
        <v>2298.143</v>
      </c>
      <c r="P16">
        <v>458.4034</v>
      </c>
      <c r="Q16">
        <v>346.8053</v>
      </c>
      <c r="R16">
        <v>3103.352</v>
      </c>
      <c r="S16">
        <v>98990391296</v>
      </c>
      <c r="T16">
        <v>0.1226196</v>
      </c>
      <c r="U16">
        <v>0.2912795</v>
      </c>
      <c r="V16">
        <v>0.0152231</v>
      </c>
      <c r="W16">
        <v>0.0237424</v>
      </c>
      <c r="X16">
        <v>47841.31</v>
      </c>
      <c r="Y16" s="4">
        <v>0.1300304</v>
      </c>
    </row>
    <row r="17" spans="1:25" ht="12.75">
      <c r="A17">
        <v>19</v>
      </c>
      <c r="B17">
        <v>497366</v>
      </c>
      <c r="C17">
        <v>342165</v>
      </c>
      <c r="D17">
        <v>1349189</v>
      </c>
      <c r="E17" t="s">
        <v>47</v>
      </c>
      <c r="F17" t="s">
        <v>179</v>
      </c>
      <c r="G17">
        <v>958446016</v>
      </c>
      <c r="H17">
        <v>231857888</v>
      </c>
      <c r="I17">
        <v>242205200</v>
      </c>
      <c r="J17">
        <v>1432509056</v>
      </c>
      <c r="K17">
        <v>1927.044</v>
      </c>
      <c r="L17">
        <v>466.1716</v>
      </c>
      <c r="M17">
        <v>486.9758</v>
      </c>
      <c r="N17">
        <v>2880.191</v>
      </c>
      <c r="O17">
        <v>2801.122</v>
      </c>
      <c r="P17">
        <v>677.6201</v>
      </c>
      <c r="Q17">
        <v>707.8608</v>
      </c>
      <c r="R17">
        <v>4186.603</v>
      </c>
      <c r="S17">
        <v>37895159808</v>
      </c>
      <c r="T17">
        <v>0.1246767</v>
      </c>
      <c r="U17">
        <v>0.293625</v>
      </c>
      <c r="V17">
        <v>0.0072393</v>
      </c>
      <c r="W17">
        <v>0.0083693</v>
      </c>
      <c r="X17">
        <v>47372.61</v>
      </c>
      <c r="Y17" s="4">
        <v>0.1313729</v>
      </c>
    </row>
    <row r="18" spans="1:25" ht="12.75">
      <c r="A18">
        <v>20</v>
      </c>
      <c r="B18">
        <v>554168</v>
      </c>
      <c r="C18">
        <v>371740</v>
      </c>
      <c r="D18">
        <v>1495274</v>
      </c>
      <c r="E18" t="s">
        <v>49</v>
      </c>
      <c r="F18" t="s">
        <v>180</v>
      </c>
      <c r="G18">
        <v>1010699776</v>
      </c>
      <c r="H18">
        <v>271242912</v>
      </c>
      <c r="I18">
        <v>483791232</v>
      </c>
      <c r="J18">
        <v>1765733888</v>
      </c>
      <c r="K18">
        <v>1823.815</v>
      </c>
      <c r="L18">
        <v>489.4597</v>
      </c>
      <c r="M18">
        <v>873.0046</v>
      </c>
      <c r="N18">
        <v>3186.279</v>
      </c>
      <c r="O18">
        <v>2718.835</v>
      </c>
      <c r="P18">
        <v>729.6577</v>
      </c>
      <c r="Q18">
        <v>1301.424</v>
      </c>
      <c r="R18">
        <v>4749.917</v>
      </c>
      <c r="S18">
        <v>42194124800</v>
      </c>
      <c r="T18">
        <v>0.0953503</v>
      </c>
      <c r="U18">
        <v>0.3058325</v>
      </c>
      <c r="V18">
        <v>0.0089233</v>
      </c>
      <c r="W18">
        <v>0.0090927</v>
      </c>
      <c r="X18">
        <v>47976.4</v>
      </c>
      <c r="Y18" s="4">
        <v>0.1067456</v>
      </c>
    </row>
    <row r="19" spans="1:25" ht="12.75">
      <c r="A19">
        <v>21</v>
      </c>
      <c r="B19">
        <v>628373</v>
      </c>
      <c r="C19">
        <v>411350</v>
      </c>
      <c r="D19">
        <v>1761784</v>
      </c>
      <c r="E19" t="s">
        <v>51</v>
      </c>
      <c r="F19" t="s">
        <v>181</v>
      </c>
      <c r="G19">
        <v>920107968</v>
      </c>
      <c r="H19">
        <v>251146448</v>
      </c>
      <c r="I19">
        <v>106907192</v>
      </c>
      <c r="J19">
        <v>1278161536</v>
      </c>
      <c r="K19">
        <v>1464.27</v>
      </c>
      <c r="L19">
        <v>399.6773</v>
      </c>
      <c r="M19">
        <v>170.1333</v>
      </c>
      <c r="N19">
        <v>2034.081</v>
      </c>
      <c r="O19">
        <v>2236.801</v>
      </c>
      <c r="P19">
        <v>610.542</v>
      </c>
      <c r="Q19">
        <v>259.8935</v>
      </c>
      <c r="R19">
        <v>3107.236</v>
      </c>
      <c r="S19">
        <v>41784975360</v>
      </c>
      <c r="T19">
        <v>0.1195931</v>
      </c>
      <c r="U19">
        <v>0.2792906</v>
      </c>
      <c r="V19">
        <v>0.0064593</v>
      </c>
      <c r="W19">
        <v>0.0100616</v>
      </c>
      <c r="X19">
        <v>43642.62</v>
      </c>
      <c r="Y19" s="4">
        <v>0.1299642</v>
      </c>
    </row>
    <row r="20" spans="1:25" ht="12.75">
      <c r="A20">
        <v>22</v>
      </c>
      <c r="B20">
        <v>996142</v>
      </c>
      <c r="C20">
        <v>613664</v>
      </c>
      <c r="D20">
        <v>2890178</v>
      </c>
      <c r="E20" t="s">
        <v>53</v>
      </c>
      <c r="F20" t="s">
        <v>182</v>
      </c>
      <c r="G20">
        <v>1770553472</v>
      </c>
      <c r="H20">
        <v>403608128</v>
      </c>
      <c r="I20">
        <v>42004844</v>
      </c>
      <c r="J20">
        <v>2216166400</v>
      </c>
      <c r="K20">
        <v>1777.411</v>
      </c>
      <c r="L20">
        <v>405.1713</v>
      </c>
      <c r="M20">
        <v>42.16753</v>
      </c>
      <c r="N20">
        <v>2224.75</v>
      </c>
      <c r="O20">
        <v>2885.217</v>
      </c>
      <c r="P20">
        <v>657.7021</v>
      </c>
      <c r="Q20">
        <v>68.44926</v>
      </c>
      <c r="R20">
        <v>3611.368</v>
      </c>
      <c r="S20">
        <v>76093374464</v>
      </c>
      <c r="T20">
        <v>0.1082045</v>
      </c>
      <c r="U20">
        <v>0.2826654</v>
      </c>
      <c r="V20">
        <v>0.0111997</v>
      </c>
      <c r="W20">
        <v>0.0150102</v>
      </c>
      <c r="X20">
        <v>45044.34</v>
      </c>
      <c r="Y20" s="4">
        <v>0.1206713</v>
      </c>
    </row>
    <row r="21" spans="1:25" ht="12.75">
      <c r="A21">
        <v>23</v>
      </c>
      <c r="B21">
        <v>254174</v>
      </c>
      <c r="C21">
        <v>171395</v>
      </c>
      <c r="D21">
        <v>718498</v>
      </c>
      <c r="E21" t="s">
        <v>55</v>
      </c>
      <c r="F21" t="s">
        <v>183</v>
      </c>
      <c r="G21">
        <v>382932512</v>
      </c>
      <c r="H21">
        <v>85765576</v>
      </c>
      <c r="I21">
        <v>70404488</v>
      </c>
      <c r="J21">
        <v>539102592</v>
      </c>
      <c r="K21">
        <v>1506.576</v>
      </c>
      <c r="L21">
        <v>337.4286</v>
      </c>
      <c r="M21">
        <v>276.9933</v>
      </c>
      <c r="N21">
        <v>2120.998</v>
      </c>
      <c r="O21">
        <v>2234.211</v>
      </c>
      <c r="P21">
        <v>500.3972</v>
      </c>
      <c r="Q21">
        <v>410.7733</v>
      </c>
      <c r="R21">
        <v>3145.381</v>
      </c>
      <c r="S21">
        <v>17523855360</v>
      </c>
      <c r="T21">
        <v>0.1021254</v>
      </c>
      <c r="U21">
        <v>0.2895739</v>
      </c>
      <c r="V21">
        <v>0.0027244</v>
      </c>
      <c r="W21">
        <v>0.0041923</v>
      </c>
      <c r="X21">
        <v>39447.12</v>
      </c>
      <c r="Y21" s="4">
        <v>0.1059874</v>
      </c>
    </row>
    <row r="22" spans="1:25" ht="12.75">
      <c r="A22">
        <v>24</v>
      </c>
      <c r="B22">
        <v>1258409</v>
      </c>
      <c r="C22">
        <v>772546</v>
      </c>
      <c r="D22">
        <v>3597817</v>
      </c>
      <c r="E22" t="s">
        <v>57</v>
      </c>
      <c r="F22" t="s">
        <v>184</v>
      </c>
      <c r="G22">
        <v>3205682176</v>
      </c>
      <c r="H22">
        <v>875203584</v>
      </c>
      <c r="I22">
        <v>444572768</v>
      </c>
      <c r="J22">
        <v>4525458432</v>
      </c>
      <c r="K22">
        <v>2547.409</v>
      </c>
      <c r="L22">
        <v>695.4842</v>
      </c>
      <c r="M22">
        <v>353.2816</v>
      </c>
      <c r="N22">
        <v>3596.175</v>
      </c>
      <c r="O22">
        <v>4149.503</v>
      </c>
      <c r="P22">
        <v>1132.882</v>
      </c>
      <c r="Q22">
        <v>575.4645</v>
      </c>
      <c r="R22">
        <v>5857.85</v>
      </c>
      <c r="S22">
        <v>120448835584</v>
      </c>
      <c r="T22">
        <v>0.148643</v>
      </c>
      <c r="U22">
        <v>0.3494115</v>
      </c>
      <c r="V22">
        <v>0.0228699</v>
      </c>
      <c r="W22">
        <v>0.0188964</v>
      </c>
      <c r="X22">
        <v>55895.79</v>
      </c>
      <c r="Y22" s="4">
        <v>0.1636722</v>
      </c>
    </row>
    <row r="23" spans="1:25" ht="12.75">
      <c r="A23">
        <v>25</v>
      </c>
      <c r="B23">
        <v>1904556</v>
      </c>
      <c r="C23">
        <v>1098037</v>
      </c>
      <c r="D23">
        <v>5392203</v>
      </c>
      <c r="E23" t="s">
        <v>59</v>
      </c>
      <c r="F23" t="s">
        <v>185</v>
      </c>
      <c r="G23">
        <v>3822810112</v>
      </c>
      <c r="H23">
        <v>877396672</v>
      </c>
      <c r="I23">
        <v>414900800</v>
      </c>
      <c r="J23">
        <v>5115107840</v>
      </c>
      <c r="K23">
        <v>2007.192</v>
      </c>
      <c r="L23">
        <v>460.6831</v>
      </c>
      <c r="M23">
        <v>217.8465</v>
      </c>
      <c r="N23">
        <v>2685.722</v>
      </c>
      <c r="O23">
        <v>3481.495</v>
      </c>
      <c r="P23">
        <v>799.0593</v>
      </c>
      <c r="Q23">
        <v>377.8568</v>
      </c>
      <c r="R23">
        <v>4658.411</v>
      </c>
      <c r="S23">
        <v>139342544896</v>
      </c>
      <c r="T23">
        <v>0.1391889</v>
      </c>
      <c r="U23">
        <v>0.367453</v>
      </c>
      <c r="V23">
        <v>0.0258498</v>
      </c>
      <c r="W23">
        <v>0.0268579</v>
      </c>
      <c r="X23">
        <v>48720.69</v>
      </c>
      <c r="Y23" s="4">
        <v>0.1496459</v>
      </c>
    </row>
    <row r="24" spans="1:25" ht="12.75">
      <c r="A24">
        <v>26</v>
      </c>
      <c r="B24">
        <v>2708389</v>
      </c>
      <c r="C24">
        <v>1938581</v>
      </c>
      <c r="D24">
        <v>7812157</v>
      </c>
      <c r="E24" t="s">
        <v>61</v>
      </c>
      <c r="F24" t="s">
        <v>186</v>
      </c>
      <c r="G24">
        <v>5427253248</v>
      </c>
      <c r="H24">
        <v>1276547712</v>
      </c>
      <c r="I24">
        <v>3686529536</v>
      </c>
      <c r="J24">
        <v>10390330368</v>
      </c>
      <c r="K24">
        <v>2003.868</v>
      </c>
      <c r="L24">
        <v>471.331</v>
      </c>
      <c r="M24">
        <v>1361.152</v>
      </c>
      <c r="N24">
        <v>3836.351</v>
      </c>
      <c r="O24">
        <v>2799.601</v>
      </c>
      <c r="P24">
        <v>658.4959</v>
      </c>
      <c r="Q24">
        <v>1901.664</v>
      </c>
      <c r="R24">
        <v>5359.761</v>
      </c>
      <c r="S24">
        <v>211903856640</v>
      </c>
      <c r="T24">
        <v>0.0907332</v>
      </c>
      <c r="U24">
        <v>0.3312506</v>
      </c>
      <c r="V24">
        <v>0.0525087</v>
      </c>
      <c r="W24">
        <v>0.0474175</v>
      </c>
      <c r="X24">
        <v>53082.05</v>
      </c>
      <c r="Y24" s="4">
        <v>0.1041195</v>
      </c>
    </row>
    <row r="25" spans="1:25" ht="12.75">
      <c r="A25">
        <v>27</v>
      </c>
      <c r="B25">
        <v>1020132</v>
      </c>
      <c r="C25">
        <v>692749</v>
      </c>
      <c r="D25">
        <v>2837610</v>
      </c>
      <c r="E25" t="s">
        <v>63</v>
      </c>
      <c r="F25" t="s">
        <v>187</v>
      </c>
      <c r="G25">
        <v>2605762304</v>
      </c>
      <c r="H25">
        <v>749985344</v>
      </c>
      <c r="I25">
        <v>752210688</v>
      </c>
      <c r="J25">
        <v>4107958272</v>
      </c>
      <c r="K25">
        <v>2554.338</v>
      </c>
      <c r="L25">
        <v>735.1846</v>
      </c>
      <c r="M25">
        <v>737.366</v>
      </c>
      <c r="N25">
        <v>4026.889</v>
      </c>
      <c r="O25">
        <v>3761.481</v>
      </c>
      <c r="P25">
        <v>1082.622</v>
      </c>
      <c r="Q25">
        <v>1085.834</v>
      </c>
      <c r="R25">
        <v>5929.938</v>
      </c>
      <c r="S25">
        <v>99932315648</v>
      </c>
      <c r="T25">
        <v>0.119321</v>
      </c>
      <c r="U25">
        <v>0.3397475</v>
      </c>
      <c r="V25">
        <v>0.02076</v>
      </c>
      <c r="W25">
        <v>0.0169446</v>
      </c>
      <c r="X25">
        <v>51313.14</v>
      </c>
      <c r="Y25" s="4">
        <v>0.1317743</v>
      </c>
    </row>
    <row r="26" spans="1:25" ht="12.75">
      <c r="A26">
        <v>28</v>
      </c>
      <c r="B26">
        <v>660849</v>
      </c>
      <c r="C26">
        <v>466907</v>
      </c>
      <c r="D26">
        <v>1995143</v>
      </c>
      <c r="E26" t="s">
        <v>65</v>
      </c>
      <c r="F26" t="s">
        <v>188</v>
      </c>
      <c r="G26">
        <v>786040384</v>
      </c>
      <c r="H26">
        <v>150987328</v>
      </c>
      <c r="I26">
        <v>70248848</v>
      </c>
      <c r="J26">
        <v>1007276608</v>
      </c>
      <c r="K26">
        <v>1189.44</v>
      </c>
      <c r="L26">
        <v>228.4748</v>
      </c>
      <c r="M26">
        <v>106.3009</v>
      </c>
      <c r="N26">
        <v>1524.216</v>
      </c>
      <c r="O26">
        <v>1683.505</v>
      </c>
      <c r="P26">
        <v>323.3777</v>
      </c>
      <c r="Q26">
        <v>150.4558</v>
      </c>
      <c r="R26">
        <v>2157.339</v>
      </c>
      <c r="S26">
        <v>38617915392</v>
      </c>
      <c r="T26">
        <v>0.0811925</v>
      </c>
      <c r="U26">
        <v>0.2385265</v>
      </c>
      <c r="V26">
        <v>0.0050904</v>
      </c>
      <c r="W26">
        <v>0.0114205</v>
      </c>
      <c r="X26">
        <v>36062.33</v>
      </c>
      <c r="Y26" s="4">
        <v>0.0893564</v>
      </c>
    </row>
    <row r="27" spans="1:25" ht="12.75">
      <c r="A27">
        <v>29</v>
      </c>
      <c r="B27">
        <v>1143993</v>
      </c>
      <c r="C27">
        <v>751437</v>
      </c>
      <c r="D27">
        <v>3110087</v>
      </c>
      <c r="E27" t="s">
        <v>67</v>
      </c>
      <c r="F27" t="s">
        <v>189</v>
      </c>
      <c r="G27">
        <v>1848019328</v>
      </c>
      <c r="H27">
        <v>461549216</v>
      </c>
      <c r="I27">
        <v>298384544</v>
      </c>
      <c r="J27">
        <v>2607953152</v>
      </c>
      <c r="K27">
        <v>1615.411</v>
      </c>
      <c r="L27">
        <v>403.4546</v>
      </c>
      <c r="M27">
        <v>260.8272</v>
      </c>
      <c r="N27">
        <v>2279.693</v>
      </c>
      <c r="O27">
        <v>2459.314</v>
      </c>
      <c r="P27">
        <v>614.2221</v>
      </c>
      <c r="Q27">
        <v>397.0852</v>
      </c>
      <c r="R27">
        <v>3470.621</v>
      </c>
      <c r="S27">
        <v>79330623488</v>
      </c>
      <c r="T27">
        <v>0.1195179</v>
      </c>
      <c r="U27">
        <v>0.293507</v>
      </c>
      <c r="V27">
        <v>0.0131796</v>
      </c>
      <c r="W27">
        <v>0.0183801</v>
      </c>
      <c r="X27">
        <v>46385.41</v>
      </c>
      <c r="Y27" s="4">
        <v>0.1312148</v>
      </c>
    </row>
    <row r="28" spans="1:25" ht="12.75">
      <c r="A28">
        <v>30</v>
      </c>
      <c r="B28">
        <v>170157</v>
      </c>
      <c r="C28">
        <v>110392</v>
      </c>
      <c r="D28">
        <v>458681</v>
      </c>
      <c r="E28" t="s">
        <v>69</v>
      </c>
      <c r="F28" t="s">
        <v>190</v>
      </c>
      <c r="G28">
        <v>283100000</v>
      </c>
      <c r="H28">
        <v>83846176</v>
      </c>
      <c r="I28">
        <v>61246772</v>
      </c>
      <c r="J28">
        <v>428192928</v>
      </c>
      <c r="K28">
        <v>1663.758</v>
      </c>
      <c r="L28">
        <v>492.7578</v>
      </c>
      <c r="M28">
        <v>359.9427</v>
      </c>
      <c r="N28">
        <v>2516.458</v>
      </c>
      <c r="O28">
        <v>2564.497</v>
      </c>
      <c r="P28">
        <v>759.5313</v>
      </c>
      <c r="Q28">
        <v>554.8117</v>
      </c>
      <c r="R28">
        <v>3878.84</v>
      </c>
      <c r="S28">
        <v>13110542336</v>
      </c>
      <c r="T28">
        <v>0.1131621</v>
      </c>
      <c r="U28">
        <v>0.3016035</v>
      </c>
      <c r="V28">
        <v>0.0021639</v>
      </c>
      <c r="W28">
        <v>0.0027002</v>
      </c>
      <c r="X28">
        <v>43222.63</v>
      </c>
      <c r="Y28" s="4">
        <v>0.1181027</v>
      </c>
    </row>
    <row r="29" spans="1:25" ht="12.75">
      <c r="A29">
        <v>31</v>
      </c>
      <c r="B29">
        <v>313874</v>
      </c>
      <c r="C29">
        <v>205278</v>
      </c>
      <c r="D29">
        <v>844193</v>
      </c>
      <c r="E29" t="s">
        <v>71</v>
      </c>
      <c r="F29" t="s">
        <v>191</v>
      </c>
      <c r="G29">
        <v>493932160</v>
      </c>
      <c r="H29">
        <v>120311952</v>
      </c>
      <c r="I29">
        <v>149518144</v>
      </c>
      <c r="J29">
        <v>763762240</v>
      </c>
      <c r="K29">
        <v>1573.664</v>
      </c>
      <c r="L29">
        <v>383.3129</v>
      </c>
      <c r="M29">
        <v>476.3636</v>
      </c>
      <c r="N29">
        <v>2433.34</v>
      </c>
      <c r="O29">
        <v>2406.162</v>
      </c>
      <c r="P29">
        <v>586.0928</v>
      </c>
      <c r="Q29">
        <v>728.369</v>
      </c>
      <c r="R29">
        <v>3720.624</v>
      </c>
      <c r="S29">
        <v>22184425472</v>
      </c>
      <c r="T29">
        <v>0.1200582</v>
      </c>
      <c r="U29">
        <v>0.3092441</v>
      </c>
      <c r="V29">
        <v>0.0038598</v>
      </c>
      <c r="W29">
        <v>0.0050211</v>
      </c>
      <c r="X29">
        <v>46824.91</v>
      </c>
      <c r="Y29" s="4">
        <v>0.128801</v>
      </c>
    </row>
    <row r="30" spans="1:25" ht="12.75">
      <c r="A30">
        <v>32</v>
      </c>
      <c r="B30">
        <v>248238</v>
      </c>
      <c r="C30">
        <v>141395</v>
      </c>
      <c r="D30">
        <v>644092</v>
      </c>
      <c r="E30" t="s">
        <v>73</v>
      </c>
      <c r="F30" t="s">
        <v>192</v>
      </c>
      <c r="G30">
        <v>610675392</v>
      </c>
      <c r="H30">
        <v>148197504</v>
      </c>
      <c r="I30">
        <v>58529568</v>
      </c>
      <c r="J30">
        <v>817402432</v>
      </c>
      <c r="K30">
        <v>2460.04</v>
      </c>
      <c r="L30">
        <v>596.9977</v>
      </c>
      <c r="M30">
        <v>235.7801</v>
      </c>
      <c r="N30">
        <v>3292.817</v>
      </c>
      <c r="O30">
        <v>4318.932</v>
      </c>
      <c r="P30">
        <v>1048.11</v>
      </c>
      <c r="Q30">
        <v>413.9437</v>
      </c>
      <c r="R30">
        <v>5780.986</v>
      </c>
      <c r="S30">
        <v>26634688512</v>
      </c>
      <c r="T30">
        <v>0.1160207</v>
      </c>
      <c r="U30">
        <v>0.3176418</v>
      </c>
      <c r="V30">
        <v>0.0041308</v>
      </c>
      <c r="W30">
        <v>0.0034585</v>
      </c>
      <c r="X30">
        <v>51289.4</v>
      </c>
      <c r="Y30" s="4">
        <v>0.1234184</v>
      </c>
    </row>
    <row r="31" spans="1:25" ht="12.75">
      <c r="A31">
        <v>33</v>
      </c>
      <c r="B31">
        <v>253812</v>
      </c>
      <c r="C31">
        <v>166213</v>
      </c>
      <c r="D31">
        <v>726282</v>
      </c>
      <c r="E31" t="s">
        <v>75</v>
      </c>
      <c r="F31" t="s">
        <v>193</v>
      </c>
      <c r="G31">
        <v>469340224</v>
      </c>
      <c r="H31">
        <v>80506512</v>
      </c>
      <c r="I31">
        <v>88745704</v>
      </c>
      <c r="J31">
        <v>638592448</v>
      </c>
      <c r="K31">
        <v>1849.165</v>
      </c>
      <c r="L31">
        <v>317.1895</v>
      </c>
      <c r="M31">
        <v>349.6514</v>
      </c>
      <c r="N31">
        <v>2516.006</v>
      </c>
      <c r="O31">
        <v>2823.728</v>
      </c>
      <c r="P31">
        <v>484.3575</v>
      </c>
      <c r="Q31">
        <v>533.9276</v>
      </c>
      <c r="R31">
        <v>3842.013</v>
      </c>
      <c r="S31">
        <v>20893454336</v>
      </c>
      <c r="T31">
        <v>0.1064262</v>
      </c>
      <c r="U31">
        <v>0.3257134</v>
      </c>
      <c r="V31">
        <v>0.0032272</v>
      </c>
      <c r="W31">
        <v>0.0040656</v>
      </c>
      <c r="X31">
        <v>46831.89</v>
      </c>
      <c r="Y31" s="4">
        <v>0.1112172</v>
      </c>
    </row>
    <row r="32" spans="1:25" ht="12.75">
      <c r="A32">
        <v>34</v>
      </c>
      <c r="B32">
        <v>2538893</v>
      </c>
      <c r="C32">
        <v>1574611</v>
      </c>
      <c r="D32">
        <v>7315731</v>
      </c>
      <c r="E32" t="s">
        <v>76</v>
      </c>
      <c r="F32" t="s">
        <v>194</v>
      </c>
      <c r="G32">
        <v>6129743872</v>
      </c>
      <c r="H32">
        <v>1412180864</v>
      </c>
      <c r="I32">
        <v>1413357824</v>
      </c>
      <c r="J32">
        <v>8955282432</v>
      </c>
      <c r="K32">
        <v>2414.337</v>
      </c>
      <c r="L32">
        <v>556.2191</v>
      </c>
      <c r="M32">
        <v>556.6827</v>
      </c>
      <c r="N32">
        <v>3527.239</v>
      </c>
      <c r="O32">
        <v>3892.863</v>
      </c>
      <c r="P32">
        <v>896.8443</v>
      </c>
      <c r="Q32">
        <v>897.5917</v>
      </c>
      <c r="R32">
        <v>5687.299</v>
      </c>
      <c r="S32">
        <v>243059638272</v>
      </c>
      <c r="T32">
        <v>0.1296817</v>
      </c>
      <c r="U32">
        <v>0.3262733</v>
      </c>
      <c r="V32">
        <v>0.0452566</v>
      </c>
      <c r="W32">
        <v>0.0385148</v>
      </c>
      <c r="X32">
        <v>54166.07</v>
      </c>
      <c r="Y32" s="4">
        <v>0.1420344</v>
      </c>
    </row>
    <row r="33" spans="1:25" ht="12.75">
      <c r="A33">
        <v>35</v>
      </c>
      <c r="B33">
        <v>353593</v>
      </c>
      <c r="C33">
        <v>236538</v>
      </c>
      <c r="D33">
        <v>1022899</v>
      </c>
      <c r="E33" t="s">
        <v>78</v>
      </c>
      <c r="F33" t="s">
        <v>195</v>
      </c>
      <c r="G33">
        <v>632358848</v>
      </c>
      <c r="H33">
        <v>138985712</v>
      </c>
      <c r="I33">
        <v>72339032</v>
      </c>
      <c r="J33">
        <v>843683584</v>
      </c>
      <c r="K33">
        <v>1788.381</v>
      </c>
      <c r="L33">
        <v>393.0669</v>
      </c>
      <c r="M33">
        <v>204.5828</v>
      </c>
      <c r="N33">
        <v>2386.03</v>
      </c>
      <c r="O33">
        <v>2673.392</v>
      </c>
      <c r="P33">
        <v>587.583</v>
      </c>
      <c r="Q33">
        <v>305.8242</v>
      </c>
      <c r="R33">
        <v>3566.799</v>
      </c>
      <c r="S33">
        <v>28153853952</v>
      </c>
      <c r="T33">
        <v>0.0730877</v>
      </c>
      <c r="U33">
        <v>0.2899067</v>
      </c>
      <c r="V33">
        <v>0.0042637</v>
      </c>
      <c r="W33">
        <v>0.0057857</v>
      </c>
      <c r="X33">
        <v>42842.96</v>
      </c>
      <c r="Y33" s="4">
        <v>0.0867956</v>
      </c>
    </row>
    <row r="34" spans="1:25" ht="12.75">
      <c r="A34">
        <v>36</v>
      </c>
      <c r="B34">
        <v>6119068</v>
      </c>
      <c r="C34">
        <v>2998990</v>
      </c>
      <c r="D34">
        <v>16852792</v>
      </c>
      <c r="E34" t="s">
        <v>80</v>
      </c>
      <c r="F34" t="s">
        <v>196</v>
      </c>
      <c r="G34">
        <v>10243048448</v>
      </c>
      <c r="H34" s="1">
        <v>2668887808</v>
      </c>
      <c r="I34">
        <v>2285386752</v>
      </c>
      <c r="J34">
        <v>15197323264</v>
      </c>
      <c r="K34">
        <v>1673.956</v>
      </c>
      <c r="L34">
        <v>436.1592</v>
      </c>
      <c r="M34">
        <v>373.4861</v>
      </c>
      <c r="N34">
        <v>2483.601</v>
      </c>
      <c r="O34">
        <v>3415.499</v>
      </c>
      <c r="P34">
        <v>889.9289</v>
      </c>
      <c r="Q34">
        <v>762.0521</v>
      </c>
      <c r="R34">
        <v>5067.48</v>
      </c>
      <c r="S34">
        <v>375092445184</v>
      </c>
      <c r="T34">
        <v>0.1267525</v>
      </c>
      <c r="U34">
        <v>0.346209</v>
      </c>
      <c r="V34">
        <v>0.0768014</v>
      </c>
      <c r="W34">
        <v>0.073355</v>
      </c>
      <c r="X34">
        <v>47825.31</v>
      </c>
      <c r="Y34" s="4">
        <v>0.1430321</v>
      </c>
    </row>
    <row r="35" spans="1:25" ht="12.75">
      <c r="A35">
        <v>37</v>
      </c>
      <c r="B35">
        <v>1222557</v>
      </c>
      <c r="C35">
        <v>799308</v>
      </c>
      <c r="D35">
        <v>3436565</v>
      </c>
      <c r="E35" t="s">
        <v>82</v>
      </c>
      <c r="F35" t="s">
        <v>197</v>
      </c>
      <c r="G35">
        <v>1845498880</v>
      </c>
      <c r="H35">
        <v>513527872</v>
      </c>
      <c r="I35">
        <v>228685680</v>
      </c>
      <c r="J35">
        <v>2587712512</v>
      </c>
      <c r="K35">
        <v>1509.54</v>
      </c>
      <c r="L35">
        <v>420.0441</v>
      </c>
      <c r="M35">
        <v>187.0552</v>
      </c>
      <c r="N35">
        <v>2116.64</v>
      </c>
      <c r="O35">
        <v>2308.871</v>
      </c>
      <c r="P35">
        <v>642.4656</v>
      </c>
      <c r="Q35">
        <v>286.1046</v>
      </c>
      <c r="R35">
        <v>3237.441</v>
      </c>
      <c r="S35">
        <v>81520525312</v>
      </c>
      <c r="T35">
        <v>0.1154677</v>
      </c>
      <c r="U35">
        <v>0.2947162</v>
      </c>
      <c r="V35">
        <v>0.0130773</v>
      </c>
      <c r="W35">
        <v>0.019551</v>
      </c>
      <c r="X35">
        <v>42049.7</v>
      </c>
      <c r="Y35" s="4">
        <v>0.1250855</v>
      </c>
    </row>
    <row r="36" spans="1:25" ht="12.75">
      <c r="A36">
        <v>38</v>
      </c>
      <c r="B36">
        <v>110746</v>
      </c>
      <c r="C36">
        <v>69218</v>
      </c>
      <c r="D36">
        <v>309065</v>
      </c>
      <c r="E36" t="s">
        <v>83</v>
      </c>
      <c r="F36" t="s">
        <v>198</v>
      </c>
      <c r="G36">
        <v>179644960</v>
      </c>
      <c r="H36">
        <v>45048788</v>
      </c>
      <c r="I36">
        <v>36053276</v>
      </c>
      <c r="J36">
        <v>260747040</v>
      </c>
      <c r="K36">
        <v>1622.135</v>
      </c>
      <c r="L36">
        <v>406.7758</v>
      </c>
      <c r="M36">
        <v>325.5493</v>
      </c>
      <c r="N36">
        <v>2354.46</v>
      </c>
      <c r="O36">
        <v>2595.35</v>
      </c>
      <c r="P36">
        <v>650.8247</v>
      </c>
      <c r="Q36">
        <v>520.8656</v>
      </c>
      <c r="R36">
        <v>3767.041</v>
      </c>
      <c r="S36">
        <v>8577391104</v>
      </c>
      <c r="T36">
        <v>0.1068819</v>
      </c>
      <c r="U36">
        <v>0.2961471</v>
      </c>
      <c r="V36">
        <v>0.0013177</v>
      </c>
      <c r="W36">
        <v>0.0016931</v>
      </c>
      <c r="X36">
        <v>45256.28</v>
      </c>
      <c r="Y36" s="4">
        <v>0.1126617</v>
      </c>
    </row>
    <row r="37" spans="1:25" ht="12.75">
      <c r="A37">
        <v>39</v>
      </c>
      <c r="B37">
        <v>3169031</v>
      </c>
      <c r="C37">
        <v>2121384</v>
      </c>
      <c r="D37">
        <v>8818891</v>
      </c>
      <c r="E37" t="s">
        <v>85</v>
      </c>
      <c r="F37" t="s">
        <v>199</v>
      </c>
      <c r="G37">
        <v>5918549504</v>
      </c>
      <c r="H37" s="1">
        <v>1249740288</v>
      </c>
      <c r="I37">
        <v>918864000</v>
      </c>
      <c r="J37">
        <v>8087154176</v>
      </c>
      <c r="K37">
        <v>1867.621</v>
      </c>
      <c r="L37">
        <v>394.3604</v>
      </c>
      <c r="M37">
        <v>289.9511</v>
      </c>
      <c r="N37">
        <v>2551.933</v>
      </c>
      <c r="O37">
        <v>2789.947</v>
      </c>
      <c r="P37">
        <v>589.1155</v>
      </c>
      <c r="Q37">
        <v>433.1437</v>
      </c>
      <c r="R37">
        <v>3812.207</v>
      </c>
      <c r="S37">
        <v>254996905984</v>
      </c>
      <c r="T37">
        <v>0.1188609</v>
      </c>
      <c r="U37">
        <v>0.2996714</v>
      </c>
      <c r="V37">
        <v>0.0408694</v>
      </c>
      <c r="W37">
        <v>0.0518889</v>
      </c>
      <c r="X37">
        <v>47710.75</v>
      </c>
      <c r="Y37" s="4">
        <v>0.1285009</v>
      </c>
    </row>
    <row r="38" spans="1:25" ht="12.75">
      <c r="A38">
        <v>40</v>
      </c>
      <c r="B38">
        <v>765742</v>
      </c>
      <c r="C38">
        <v>525460</v>
      </c>
      <c r="D38">
        <v>2032000</v>
      </c>
      <c r="E38" t="s">
        <v>87</v>
      </c>
      <c r="F38" t="s">
        <v>200</v>
      </c>
      <c r="G38">
        <v>1257275520</v>
      </c>
      <c r="H38">
        <v>342767072</v>
      </c>
      <c r="I38">
        <v>166514656</v>
      </c>
      <c r="J38">
        <v>1766557312</v>
      </c>
      <c r="K38">
        <v>1641.905</v>
      </c>
      <c r="L38">
        <v>447.6273</v>
      </c>
      <c r="M38">
        <v>217.4553</v>
      </c>
      <c r="N38">
        <v>2306.988</v>
      </c>
      <c r="O38">
        <v>2392.714</v>
      </c>
      <c r="P38">
        <v>652.3181</v>
      </c>
      <c r="Q38">
        <v>316.8931</v>
      </c>
      <c r="R38">
        <v>3361.925</v>
      </c>
      <c r="S38">
        <v>55257927680</v>
      </c>
      <c r="T38">
        <v>0.1095673</v>
      </c>
      <c r="U38">
        <v>0.289981</v>
      </c>
      <c r="V38">
        <v>0.0089275</v>
      </c>
      <c r="W38">
        <v>0.0128527</v>
      </c>
      <c r="X38">
        <v>44184.71</v>
      </c>
      <c r="Y38" s="4">
        <v>0.1212775</v>
      </c>
    </row>
    <row r="39" spans="1:25" ht="12.75">
      <c r="A39">
        <v>41</v>
      </c>
      <c r="B39">
        <v>756928</v>
      </c>
      <c r="C39">
        <v>478187</v>
      </c>
      <c r="D39">
        <v>1983846</v>
      </c>
      <c r="E39" t="s">
        <v>89</v>
      </c>
      <c r="F39" t="s">
        <v>201</v>
      </c>
      <c r="G39">
        <v>1711870848</v>
      </c>
      <c r="H39">
        <v>544728896</v>
      </c>
      <c r="I39">
        <v>613042752</v>
      </c>
      <c r="J39">
        <v>2869642496</v>
      </c>
      <c r="K39">
        <v>2261.603</v>
      </c>
      <c r="L39">
        <v>719.6575</v>
      </c>
      <c r="M39">
        <v>809.9089</v>
      </c>
      <c r="N39">
        <v>3791.17</v>
      </c>
      <c r="O39">
        <v>3579.919</v>
      </c>
      <c r="P39">
        <v>1139.155</v>
      </c>
      <c r="Q39">
        <v>1282.015</v>
      </c>
      <c r="R39">
        <v>6001.088</v>
      </c>
      <c r="S39">
        <v>72906014720</v>
      </c>
      <c r="T39">
        <v>0.1163284</v>
      </c>
      <c r="U39">
        <v>0.3419132</v>
      </c>
      <c r="V39">
        <v>0.0145021</v>
      </c>
      <c r="W39">
        <v>0.0116964</v>
      </c>
      <c r="X39">
        <v>46807.41</v>
      </c>
      <c r="Y39" s="4">
        <v>0.1229593</v>
      </c>
    </row>
    <row r="40" spans="1:25" ht="12.75">
      <c r="A40">
        <v>42</v>
      </c>
      <c r="B40">
        <v>3743536</v>
      </c>
      <c r="C40">
        <v>2577100</v>
      </c>
      <c r="D40">
        <v>10450633</v>
      </c>
      <c r="E40" t="s">
        <v>91</v>
      </c>
      <c r="F40" t="s">
        <v>202</v>
      </c>
      <c r="G40">
        <v>6220495872</v>
      </c>
      <c r="H40" s="1">
        <v>1343154048</v>
      </c>
      <c r="I40">
        <v>1236846080</v>
      </c>
      <c r="J40">
        <v>8800496640</v>
      </c>
      <c r="K40">
        <v>1661.663</v>
      </c>
      <c r="L40">
        <v>358.7929</v>
      </c>
      <c r="M40">
        <v>330.3951</v>
      </c>
      <c r="N40">
        <v>2350.851</v>
      </c>
      <c r="O40">
        <v>2413.758</v>
      </c>
      <c r="P40">
        <v>521.1882</v>
      </c>
      <c r="Q40">
        <v>479.9372</v>
      </c>
      <c r="R40">
        <v>3414.884</v>
      </c>
      <c r="S40">
        <v>271704227840</v>
      </c>
      <c r="T40">
        <v>0.1230091</v>
      </c>
      <c r="U40">
        <v>0.2933774</v>
      </c>
      <c r="V40">
        <v>0.0444743</v>
      </c>
      <c r="W40">
        <v>0.0630356</v>
      </c>
      <c r="X40">
        <v>46378.41</v>
      </c>
      <c r="Y40" s="4">
        <v>0.1314581</v>
      </c>
    </row>
    <row r="41" spans="1:25" ht="12.75">
      <c r="A41">
        <v>44</v>
      </c>
      <c r="B41">
        <v>335444</v>
      </c>
      <c r="C41">
        <v>198140</v>
      </c>
      <c r="D41">
        <v>936571</v>
      </c>
      <c r="E41" t="s">
        <v>93</v>
      </c>
      <c r="F41" t="s">
        <v>203</v>
      </c>
      <c r="G41">
        <v>568752384</v>
      </c>
      <c r="H41">
        <v>134966416</v>
      </c>
      <c r="I41">
        <v>99912448</v>
      </c>
      <c r="J41">
        <v>803631232</v>
      </c>
      <c r="K41">
        <v>1695.521</v>
      </c>
      <c r="L41">
        <v>402.3515</v>
      </c>
      <c r="M41">
        <v>297.8514</v>
      </c>
      <c r="N41">
        <v>2395.724</v>
      </c>
      <c r="O41">
        <v>2870.457</v>
      </c>
      <c r="P41">
        <v>681.1669</v>
      </c>
      <c r="Q41">
        <v>504.2518</v>
      </c>
      <c r="R41">
        <v>4055.876</v>
      </c>
      <c r="S41">
        <v>24395313152</v>
      </c>
      <c r="T41">
        <v>0.1148994</v>
      </c>
      <c r="U41">
        <v>0.3070904</v>
      </c>
      <c r="V41">
        <v>0.0040612</v>
      </c>
      <c r="W41">
        <v>0.0048465</v>
      </c>
      <c r="X41">
        <v>43965.38</v>
      </c>
      <c r="Y41" s="4">
        <v>0.1224197</v>
      </c>
    </row>
    <row r="42" spans="1:25" ht="12.75">
      <c r="A42">
        <v>45</v>
      </c>
      <c r="B42">
        <v>693105</v>
      </c>
      <c r="C42">
        <v>476795</v>
      </c>
      <c r="D42">
        <v>2061188</v>
      </c>
      <c r="E42" t="s">
        <v>95</v>
      </c>
      <c r="F42" t="s">
        <v>204</v>
      </c>
      <c r="G42">
        <v>1075927552</v>
      </c>
      <c r="H42">
        <v>298850112</v>
      </c>
      <c r="I42">
        <v>106690776</v>
      </c>
      <c r="J42">
        <v>1481468416</v>
      </c>
      <c r="K42">
        <v>1552.33</v>
      </c>
      <c r="L42">
        <v>431.1758</v>
      </c>
      <c r="M42">
        <v>153.9316</v>
      </c>
      <c r="N42">
        <v>2137.437</v>
      </c>
      <c r="O42">
        <v>2256.583</v>
      </c>
      <c r="P42">
        <v>626.7895</v>
      </c>
      <c r="Q42">
        <v>223.7666</v>
      </c>
      <c r="R42">
        <v>3107.139</v>
      </c>
      <c r="S42">
        <v>46844571648</v>
      </c>
      <c r="T42">
        <v>0.1143471</v>
      </c>
      <c r="U42">
        <v>0.2939726</v>
      </c>
      <c r="V42">
        <v>0.0074868</v>
      </c>
      <c r="W42">
        <v>0.0116624</v>
      </c>
      <c r="X42">
        <v>42046.43</v>
      </c>
      <c r="Y42" s="4">
        <v>0.1221547</v>
      </c>
    </row>
    <row r="43" spans="1:25" ht="12.75">
      <c r="A43">
        <v>46</v>
      </c>
      <c r="B43">
        <v>120668</v>
      </c>
      <c r="C43">
        <v>78964</v>
      </c>
      <c r="D43">
        <v>330329</v>
      </c>
      <c r="E43" t="s">
        <v>96</v>
      </c>
      <c r="F43" t="s">
        <v>205</v>
      </c>
      <c r="G43">
        <v>156816960</v>
      </c>
      <c r="H43">
        <v>23484894</v>
      </c>
      <c r="I43">
        <v>46256728</v>
      </c>
      <c r="J43">
        <v>226558576</v>
      </c>
      <c r="K43">
        <v>1299.574</v>
      </c>
      <c r="L43">
        <v>194.624</v>
      </c>
      <c r="M43">
        <v>383.3388</v>
      </c>
      <c r="N43">
        <v>1877.537</v>
      </c>
      <c r="O43">
        <v>1985.93</v>
      </c>
      <c r="P43">
        <v>297.4127</v>
      </c>
      <c r="Q43">
        <v>585.7952</v>
      </c>
      <c r="R43">
        <v>2869.138</v>
      </c>
      <c r="S43">
        <v>8569596928</v>
      </c>
      <c r="T43">
        <v>0.0903947</v>
      </c>
      <c r="U43">
        <v>0.2548008</v>
      </c>
      <c r="V43">
        <v>0.0011449</v>
      </c>
      <c r="W43">
        <v>0.0019315</v>
      </c>
      <c r="X43">
        <v>41219.43</v>
      </c>
      <c r="Y43" s="4">
        <v>0.0958462</v>
      </c>
    </row>
    <row r="44" spans="1:25" ht="12.75">
      <c r="A44">
        <v>47</v>
      </c>
      <c r="B44">
        <v>1158809</v>
      </c>
      <c r="C44">
        <v>760328</v>
      </c>
      <c r="D44">
        <v>3256559</v>
      </c>
      <c r="E44" t="s">
        <v>98</v>
      </c>
      <c r="F44" t="s">
        <v>221</v>
      </c>
      <c r="G44">
        <v>1803745664</v>
      </c>
      <c r="H44">
        <v>302575936</v>
      </c>
      <c r="I44">
        <v>155774400</v>
      </c>
      <c r="J44">
        <v>2262095872</v>
      </c>
      <c r="K44">
        <v>1556.551</v>
      </c>
      <c r="L44">
        <v>261.1094</v>
      </c>
      <c r="M44">
        <v>134.4263</v>
      </c>
      <c r="N44">
        <v>1952.087</v>
      </c>
      <c r="O44">
        <v>2372.326</v>
      </c>
      <c r="P44">
        <v>397.9545</v>
      </c>
      <c r="Q44">
        <v>204.8779</v>
      </c>
      <c r="R44">
        <v>2975.158</v>
      </c>
      <c r="S44">
        <v>77226557440</v>
      </c>
      <c r="T44">
        <v>0.0948761</v>
      </c>
      <c r="U44">
        <v>0.2986763</v>
      </c>
      <c r="V44">
        <v>0.0114318</v>
      </c>
      <c r="W44">
        <v>0.0185976</v>
      </c>
      <c r="X44">
        <v>41858.47</v>
      </c>
      <c r="Y44" s="4">
        <v>0.105896</v>
      </c>
    </row>
    <row r="45" spans="1:25" ht="12.75">
      <c r="A45">
        <v>48</v>
      </c>
      <c r="B45">
        <v>3960378</v>
      </c>
      <c r="C45">
        <v>2465540</v>
      </c>
      <c r="D45">
        <v>11355999</v>
      </c>
      <c r="E45" t="s">
        <v>100</v>
      </c>
      <c r="F45" t="s">
        <v>207</v>
      </c>
      <c r="G45">
        <v>6551137280</v>
      </c>
      <c r="H45" s="1">
        <v>1346257664</v>
      </c>
      <c r="I45">
        <v>1224607744</v>
      </c>
      <c r="J45">
        <v>9122002944</v>
      </c>
      <c r="K45">
        <v>1654.17</v>
      </c>
      <c r="L45">
        <v>339.9316</v>
      </c>
      <c r="M45">
        <v>309.2149</v>
      </c>
      <c r="N45">
        <v>2303.316</v>
      </c>
      <c r="O45">
        <v>2657.08</v>
      </c>
      <c r="P45">
        <v>546.0295</v>
      </c>
      <c r="Q45">
        <v>496.6895</v>
      </c>
      <c r="R45">
        <v>3699.799</v>
      </c>
      <c r="S45">
        <v>288040353792</v>
      </c>
      <c r="T45">
        <v>0.1061755</v>
      </c>
      <c r="U45">
        <v>0.2777501</v>
      </c>
      <c r="V45">
        <v>0.0460991</v>
      </c>
      <c r="W45">
        <v>0.0603069</v>
      </c>
      <c r="X45">
        <v>48588.47</v>
      </c>
      <c r="Y45" s="4">
        <v>0.1192001</v>
      </c>
    </row>
    <row r="46" spans="1:25" ht="12.75">
      <c r="A46">
        <v>49</v>
      </c>
      <c r="B46">
        <v>348436</v>
      </c>
      <c r="C46">
        <v>242219</v>
      </c>
      <c r="D46">
        <v>1106048</v>
      </c>
      <c r="E46" t="s">
        <v>102</v>
      </c>
      <c r="F46" t="s">
        <v>208</v>
      </c>
      <c r="G46">
        <v>862816256</v>
      </c>
      <c r="H46">
        <v>217331680</v>
      </c>
      <c r="I46">
        <v>137640192</v>
      </c>
      <c r="J46">
        <v>1217788160</v>
      </c>
      <c r="K46">
        <v>2476.255</v>
      </c>
      <c r="L46">
        <v>623.7348</v>
      </c>
      <c r="M46">
        <v>395.0229</v>
      </c>
      <c r="N46">
        <v>3495.012</v>
      </c>
      <c r="O46">
        <v>3562.133</v>
      </c>
      <c r="P46">
        <v>897.2528</v>
      </c>
      <c r="Q46">
        <v>568.2469</v>
      </c>
      <c r="R46">
        <v>5027.632</v>
      </c>
      <c r="S46">
        <v>37102198784</v>
      </c>
      <c r="T46">
        <v>0.1252041</v>
      </c>
      <c r="U46">
        <v>0.3225715</v>
      </c>
      <c r="V46">
        <v>0.0061542</v>
      </c>
      <c r="W46">
        <v>0.0059247</v>
      </c>
      <c r="X46">
        <v>47609.93</v>
      </c>
      <c r="Y46" s="4">
        <v>0.1341823</v>
      </c>
    </row>
    <row r="47" spans="1:25" ht="12.75">
      <c r="A47">
        <v>50</v>
      </c>
      <c r="B47">
        <v>50121</v>
      </c>
      <c r="C47">
        <v>30593</v>
      </c>
      <c r="D47">
        <v>144659</v>
      </c>
      <c r="E47" t="s">
        <v>104</v>
      </c>
      <c r="F47" t="s">
        <v>209</v>
      </c>
      <c r="G47">
        <v>89456792</v>
      </c>
      <c r="H47">
        <v>23915214</v>
      </c>
      <c r="I47">
        <v>1470074</v>
      </c>
      <c r="J47">
        <v>114842080</v>
      </c>
      <c r="K47">
        <v>1784.817</v>
      </c>
      <c r="L47">
        <v>477.1496</v>
      </c>
      <c r="M47">
        <v>29.33049</v>
      </c>
      <c r="N47">
        <v>2291.297</v>
      </c>
      <c r="O47">
        <v>2924.093</v>
      </c>
      <c r="P47">
        <v>781.7217</v>
      </c>
      <c r="Q47">
        <v>48.05262</v>
      </c>
      <c r="R47">
        <v>3753.868</v>
      </c>
      <c r="S47">
        <v>3880106496</v>
      </c>
      <c r="T47">
        <v>0.1258679</v>
      </c>
      <c r="U47">
        <v>0.3209226</v>
      </c>
      <c r="V47">
        <v>0.0005804</v>
      </c>
      <c r="W47">
        <v>0.0007483</v>
      </c>
      <c r="X47">
        <v>44838.02</v>
      </c>
      <c r="Y47" s="4">
        <v>0.1331762</v>
      </c>
    </row>
    <row r="48" spans="1:25" ht="12.75">
      <c r="A48">
        <v>51</v>
      </c>
      <c r="B48">
        <v>1778193</v>
      </c>
      <c r="C48">
        <v>1161331</v>
      </c>
      <c r="D48">
        <v>5043722</v>
      </c>
      <c r="E48" t="s">
        <v>106</v>
      </c>
      <c r="F48" t="s">
        <v>210</v>
      </c>
      <c r="G48">
        <v>3683381504</v>
      </c>
      <c r="H48">
        <v>1094107520</v>
      </c>
      <c r="I48">
        <v>522930400</v>
      </c>
      <c r="J48">
        <v>5300419584</v>
      </c>
      <c r="K48">
        <v>2071.418</v>
      </c>
      <c r="L48">
        <v>615.2918</v>
      </c>
      <c r="M48">
        <v>294.0797</v>
      </c>
      <c r="N48">
        <v>2980.79</v>
      </c>
      <c r="O48">
        <v>3171.69</v>
      </c>
      <c r="P48">
        <v>942.1151</v>
      </c>
      <c r="Q48">
        <v>450.2854</v>
      </c>
      <c r="R48">
        <v>4564.09</v>
      </c>
      <c r="S48">
        <v>152342511616</v>
      </c>
      <c r="T48">
        <v>0.130556</v>
      </c>
      <c r="U48">
        <v>0.3159631</v>
      </c>
      <c r="V48">
        <v>0.0267863</v>
      </c>
      <c r="W48">
        <v>0.0284061</v>
      </c>
      <c r="X48">
        <v>49180.7</v>
      </c>
      <c r="Y48" s="4">
        <v>0.1445627</v>
      </c>
    </row>
    <row r="49" spans="1:25" ht="12.75">
      <c r="A49">
        <v>53</v>
      </c>
      <c r="B49">
        <v>1295663</v>
      </c>
      <c r="C49">
        <v>838846</v>
      </c>
      <c r="D49">
        <v>3446495</v>
      </c>
      <c r="E49" t="s">
        <v>108</v>
      </c>
      <c r="F49" t="s">
        <v>211</v>
      </c>
      <c r="G49">
        <v>2975414272</v>
      </c>
      <c r="H49">
        <v>629581568</v>
      </c>
      <c r="I49">
        <v>432753920</v>
      </c>
      <c r="J49">
        <v>4037749760</v>
      </c>
      <c r="K49">
        <v>2296.441</v>
      </c>
      <c r="L49">
        <v>485.9146</v>
      </c>
      <c r="M49">
        <v>334.0019</v>
      </c>
      <c r="N49">
        <v>3116.358</v>
      </c>
      <c r="O49">
        <v>3547.033</v>
      </c>
      <c r="P49">
        <v>750.533</v>
      </c>
      <c r="Q49">
        <v>515.892</v>
      </c>
      <c r="R49">
        <v>4813.458</v>
      </c>
      <c r="S49">
        <v>131974602752</v>
      </c>
      <c r="T49">
        <v>0.1119374</v>
      </c>
      <c r="U49">
        <v>0.299774</v>
      </c>
      <c r="V49">
        <v>0.0204052</v>
      </c>
      <c r="W49">
        <v>0.0205181</v>
      </c>
      <c r="X49">
        <v>49837.38</v>
      </c>
      <c r="Y49" s="4">
        <v>0.1196092</v>
      </c>
    </row>
    <row r="50" spans="1:25" ht="12.75">
      <c r="A50">
        <v>54</v>
      </c>
      <c r="B50">
        <v>386897</v>
      </c>
      <c r="C50">
        <v>277790</v>
      </c>
      <c r="D50">
        <v>1062933</v>
      </c>
      <c r="E50" t="s">
        <v>110</v>
      </c>
      <c r="F50" t="s">
        <v>212</v>
      </c>
      <c r="G50">
        <v>653677120</v>
      </c>
      <c r="H50">
        <v>160903424</v>
      </c>
      <c r="I50">
        <v>59756292</v>
      </c>
      <c r="J50">
        <v>874336896</v>
      </c>
      <c r="K50">
        <v>1689.538</v>
      </c>
      <c r="L50">
        <v>415.8818</v>
      </c>
      <c r="M50">
        <v>154.4501</v>
      </c>
      <c r="N50">
        <v>2259.87</v>
      </c>
      <c r="O50">
        <v>2353.134</v>
      </c>
      <c r="P50">
        <v>579.2269</v>
      </c>
      <c r="Q50">
        <v>215.1132</v>
      </c>
      <c r="R50">
        <v>3147.474</v>
      </c>
      <c r="S50">
        <v>29567719424</v>
      </c>
      <c r="T50">
        <v>0.1118529</v>
      </c>
      <c r="U50">
        <v>0.2857456</v>
      </c>
      <c r="V50">
        <v>0.0044186</v>
      </c>
      <c r="W50">
        <v>0.0067947</v>
      </c>
      <c r="X50">
        <v>42277.72</v>
      </c>
      <c r="Y50" s="4">
        <v>0.1170817</v>
      </c>
    </row>
    <row r="51" spans="1:25" ht="12.75">
      <c r="A51">
        <v>55</v>
      </c>
      <c r="B51">
        <v>1198887</v>
      </c>
      <c r="C51">
        <v>775010</v>
      </c>
      <c r="D51">
        <v>3362370</v>
      </c>
      <c r="E51" t="s">
        <v>112</v>
      </c>
      <c r="F51" t="s">
        <v>213</v>
      </c>
      <c r="G51">
        <v>2355338752</v>
      </c>
      <c r="H51">
        <v>622942656</v>
      </c>
      <c r="I51">
        <v>1917076096</v>
      </c>
      <c r="J51">
        <v>4895357440</v>
      </c>
      <c r="K51">
        <v>1964.604</v>
      </c>
      <c r="L51">
        <v>519.6008</v>
      </c>
      <c r="M51">
        <v>1599.047</v>
      </c>
      <c r="N51">
        <v>4083.252</v>
      </c>
      <c r="O51">
        <v>3039.107</v>
      </c>
      <c r="P51">
        <v>803.7866</v>
      </c>
      <c r="Q51">
        <v>2473.615</v>
      </c>
      <c r="R51">
        <v>6316.509</v>
      </c>
      <c r="S51">
        <v>100258807808</v>
      </c>
      <c r="T51">
        <v>0.08255</v>
      </c>
      <c r="U51">
        <v>0.3260995</v>
      </c>
      <c r="V51">
        <v>0.0247393</v>
      </c>
      <c r="W51">
        <v>0.0189567</v>
      </c>
      <c r="X51">
        <v>48904.42</v>
      </c>
      <c r="Y51" s="4">
        <v>0.0924905</v>
      </c>
    </row>
    <row r="52" spans="1:25" ht="12.75">
      <c r="A52">
        <v>56</v>
      </c>
      <c r="B52">
        <v>108585</v>
      </c>
      <c r="C52">
        <v>74358</v>
      </c>
      <c r="D52">
        <v>299981</v>
      </c>
      <c r="E52" t="s">
        <v>114</v>
      </c>
      <c r="F52" t="s">
        <v>214</v>
      </c>
      <c r="G52">
        <v>237806576</v>
      </c>
      <c r="H52">
        <v>49004772</v>
      </c>
      <c r="I52">
        <v>19003208</v>
      </c>
      <c r="J52">
        <v>305814560</v>
      </c>
      <c r="K52">
        <v>2190.05</v>
      </c>
      <c r="L52">
        <v>451.3033</v>
      </c>
      <c r="M52">
        <v>175.0077</v>
      </c>
      <c r="N52">
        <v>2816.361</v>
      </c>
      <c r="O52">
        <v>3198.13</v>
      </c>
      <c r="P52">
        <v>659.0383</v>
      </c>
      <c r="Q52">
        <v>255.5637</v>
      </c>
      <c r="R52">
        <v>4112.732</v>
      </c>
      <c r="S52">
        <v>11229279232</v>
      </c>
      <c r="T52">
        <v>0.1231562</v>
      </c>
      <c r="U52">
        <v>0.3075429</v>
      </c>
      <c r="V52">
        <v>0.0015455</v>
      </c>
      <c r="W52">
        <v>0.0018188</v>
      </c>
      <c r="X52">
        <v>53284.23</v>
      </c>
      <c r="Y52" s="4">
        <v>0.1290872</v>
      </c>
    </row>
    <row r="54" spans="1:10" ht="12.75">
      <c r="A54" t="s">
        <v>153</v>
      </c>
      <c r="B54">
        <f>SUM(B2:B52)</f>
        <v>65447912</v>
      </c>
      <c r="C54">
        <f>SUM(C2:C52)</f>
        <v>40883229</v>
      </c>
      <c r="D54">
        <f>SUM(D2:D52)</f>
        <v>182360401</v>
      </c>
      <c r="G54">
        <f>SUM(G2:G52)</f>
        <v>138495035848</v>
      </c>
      <c r="H54">
        <f>SUM(H2:H52)</f>
        <v>34913209188</v>
      </c>
      <c r="I54">
        <f>SUM(I2:I52)</f>
        <v>24469893306</v>
      </c>
      <c r="J54">
        <f>SUM(J2:J52)</f>
        <v>197878141392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O9" sqref="O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53" sqref="L53"/>
    </sheetView>
  </sheetViews>
  <sheetFormatPr defaultColWidth="9.140625" defaultRowHeight="12.75"/>
  <sheetData>
    <row r="2" spans="1:10" ht="20.25">
      <c r="A2" s="21" t="s">
        <v>222</v>
      </c>
      <c r="B2" s="19"/>
      <c r="C2" s="19"/>
      <c r="D2" s="19"/>
      <c r="E2" s="19"/>
      <c r="F2" s="19"/>
      <c r="G2" s="19"/>
      <c r="H2" s="19"/>
      <c r="I2" s="19"/>
      <c r="J2" s="19"/>
    </row>
  </sheetData>
  <mergeCells count="1">
    <mergeCell ref="A2:J2"/>
  </mergeCells>
  <printOptions/>
  <pageMargins left="0.75" right="0.75" top="0.55" bottom="0.71" header="0.5" footer="0.5"/>
  <pageSetup fitToHeight="1" fitToWidth="1" horizontalDpi="600" verticalDpi="600" orientation="portrait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39" sqref="L39"/>
    </sheetView>
  </sheetViews>
  <sheetFormatPr defaultColWidth="9.140625" defaultRowHeight="12.75"/>
  <sheetData>
    <row r="2" spans="1:10" ht="12.75">
      <c r="A2" s="20" t="s">
        <v>223</v>
      </c>
      <c r="B2" s="20"/>
      <c r="C2" s="20"/>
      <c r="D2" s="20"/>
      <c r="E2" s="20"/>
      <c r="F2" s="20"/>
      <c r="G2" s="20"/>
      <c r="H2" s="20"/>
      <c r="I2" s="20"/>
      <c r="J2" s="20"/>
    </row>
  </sheetData>
  <mergeCells count="1">
    <mergeCell ref="A2:J2"/>
  </mergeCells>
  <printOptions/>
  <pageMargins left="0.75" right="0.75" top="1" bottom="1" header="0.5" footer="0.5"/>
  <pageSetup fitToHeight="1" fitToWidth="1" horizontalDpi="600" verticalDpi="600" orientation="portrait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workbookViewId="0" topLeftCell="A1">
      <pane xSplit="2" ySplit="4" topLeftCell="C4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1" sqref="A61"/>
    </sheetView>
  </sheetViews>
  <sheetFormatPr defaultColWidth="9.140625" defaultRowHeight="12.75"/>
  <cols>
    <col min="1" max="1" width="16.28125" style="0" bestFit="1" customWidth="1"/>
    <col min="2" max="2" width="1.7109375" style="0" customWidth="1"/>
    <col min="3" max="5" width="15.7109375" style="0" customWidth="1"/>
    <col min="6" max="6" width="1.7109375" style="0" customWidth="1"/>
    <col min="7" max="9" width="10.7109375" style="0" customWidth="1"/>
    <col min="10" max="10" width="1.7109375" style="0" hidden="1" customWidth="1"/>
    <col min="11" max="13" width="10.7109375" style="0" hidden="1" customWidth="1"/>
    <col min="14" max="14" width="1.7109375" style="0" customWidth="1"/>
    <col min="15" max="17" width="11.7109375" style="0" customWidth="1"/>
    <col min="18" max="18" width="1.7109375" style="0" customWidth="1"/>
    <col min="19" max="21" width="10.7109375" style="0" customWidth="1"/>
    <col min="22" max="22" width="1.7109375" style="0" customWidth="1"/>
    <col min="23" max="25" width="9.7109375" style="0" customWidth="1"/>
    <col min="26" max="26" width="1.7109375" style="0" hidden="1" customWidth="1"/>
    <col min="27" max="29" width="9.7109375" style="0" hidden="1" customWidth="1"/>
  </cols>
  <sheetData>
    <row r="1" ht="18">
      <c r="A1" s="15" t="s">
        <v>215</v>
      </c>
    </row>
    <row r="3" spans="1:29" ht="12.75">
      <c r="A3" s="9" t="s">
        <v>146</v>
      </c>
      <c r="B3" s="9"/>
      <c r="C3" s="20" t="s">
        <v>147</v>
      </c>
      <c r="D3" s="20"/>
      <c r="E3" s="20"/>
      <c r="F3" s="16"/>
      <c r="G3" s="20" t="s">
        <v>216</v>
      </c>
      <c r="H3" s="20"/>
      <c r="I3" s="20"/>
      <c r="J3" s="16"/>
      <c r="K3" s="20" t="s">
        <v>148</v>
      </c>
      <c r="L3" s="20"/>
      <c r="M3" s="20"/>
      <c r="N3" s="16"/>
      <c r="O3" s="20" t="s">
        <v>217</v>
      </c>
      <c r="P3" s="20"/>
      <c r="Q3" s="20"/>
      <c r="R3" s="9"/>
      <c r="S3" s="20" t="s">
        <v>218</v>
      </c>
      <c r="T3" s="20"/>
      <c r="U3" s="20"/>
      <c r="V3" s="16"/>
      <c r="W3" s="20" t="s">
        <v>219</v>
      </c>
      <c r="X3" s="20"/>
      <c r="Y3" s="20"/>
      <c r="Z3" s="9"/>
      <c r="AA3" s="20" t="s">
        <v>220</v>
      </c>
      <c r="AB3" s="20"/>
      <c r="AC3" s="20"/>
    </row>
    <row r="4" spans="3:29" ht="12.75">
      <c r="C4" s="16">
        <v>1979</v>
      </c>
      <c r="D4" s="16">
        <v>1989</v>
      </c>
      <c r="E4" s="16">
        <v>1999</v>
      </c>
      <c r="F4" s="3"/>
      <c r="G4" s="16">
        <v>1979</v>
      </c>
      <c r="H4" s="16">
        <v>1989</v>
      </c>
      <c r="I4" s="16">
        <v>1999</v>
      </c>
      <c r="J4" s="3"/>
      <c r="K4" s="16">
        <v>1979</v>
      </c>
      <c r="L4" s="16">
        <v>1989</v>
      </c>
      <c r="M4" s="16">
        <v>1999</v>
      </c>
      <c r="N4" s="3"/>
      <c r="O4" s="16">
        <v>1979</v>
      </c>
      <c r="P4" s="16">
        <v>1989</v>
      </c>
      <c r="Q4" s="16">
        <v>1999</v>
      </c>
      <c r="S4" s="16">
        <v>1979</v>
      </c>
      <c r="T4" s="16">
        <v>1989</v>
      </c>
      <c r="U4" s="16">
        <v>1999</v>
      </c>
      <c r="V4" s="3"/>
      <c r="W4" s="16">
        <v>1979</v>
      </c>
      <c r="X4" s="16">
        <v>1989</v>
      </c>
      <c r="Y4" s="16">
        <v>1999</v>
      </c>
      <c r="AA4" s="16">
        <v>1979</v>
      </c>
      <c r="AB4" s="16">
        <v>1989</v>
      </c>
      <c r="AC4" s="16">
        <v>1999</v>
      </c>
    </row>
    <row r="5" spans="1:29" ht="12.75">
      <c r="A5" t="str">
        <f>'1980 state ($99)'!$F2</f>
        <v>Alabama</v>
      </c>
      <c r="C5" s="17">
        <f>'1980 state ($99)'!$J2</f>
        <v>1802227840</v>
      </c>
      <c r="D5" s="17">
        <f>'1990 state ($99)'!$J2</f>
        <v>2253063424</v>
      </c>
      <c r="E5" s="17">
        <f>'2000 state ($99)'!$J2</f>
        <v>4175816448</v>
      </c>
      <c r="F5" s="17"/>
      <c r="G5" s="17">
        <f>'1980 state ($99)'!$R2</f>
        <v>2674.698</v>
      </c>
      <c r="H5" s="17">
        <f>'1990 state ($99)'!$R2</f>
        <v>2121.421</v>
      </c>
      <c r="I5" s="17">
        <f>'2000 state ($99)'!$R2</f>
        <v>3317.734</v>
      </c>
      <c r="J5" s="17"/>
      <c r="K5" s="17">
        <f>'1980 state ($99)'!$N2</f>
        <v>1826.086</v>
      </c>
      <c r="L5" s="17">
        <f>'1990 state ($99)'!$N2</f>
        <v>1499.439</v>
      </c>
      <c r="M5" s="17">
        <f>'2000 state ($99)'!$N2</f>
        <v>2410.299</v>
      </c>
      <c r="N5" s="17"/>
      <c r="O5" s="7">
        <f aca="true" t="shared" si="0" ref="O5:O36">C5/G5</f>
        <v>673806.104464878</v>
      </c>
      <c r="P5" s="7">
        <f aca="true" t="shared" si="1" ref="P5:P36">D5/H5</f>
        <v>1062053.8893505817</v>
      </c>
      <c r="Q5" s="7">
        <f aca="true" t="shared" si="2" ref="Q5:Q36">E5/I5</f>
        <v>1258635.0949171935</v>
      </c>
      <c r="S5" s="7">
        <f>('1980 state ($99)'!$S2)/'1980 state ($99)'!$C2</f>
        <v>96129.01783599434</v>
      </c>
      <c r="T5" s="7">
        <f>('1990 state ($99)'!$S2)/'1990 state ($99)'!$C2</f>
        <v>82427.67762844451</v>
      </c>
      <c r="U5" s="7">
        <f>('2000 state ($99)'!$S2)/'2000 state ($99)'!$C2</f>
        <v>106982.62485311468</v>
      </c>
      <c r="V5" s="5"/>
      <c r="W5" s="6">
        <f>'1980 state ($99)'!U2</f>
        <v>0.2686687</v>
      </c>
      <c r="X5" s="6">
        <f>'1990 state ($99)'!U2</f>
        <v>0.2186766</v>
      </c>
      <c r="Y5" s="6">
        <f>'2000 state ($99)'!U2</f>
        <v>0.2486049</v>
      </c>
      <c r="AA5" s="6">
        <f>'1980 state ($99)'!C2/'1980 state ($99)'!B2</f>
        <v>0.6827258127434938</v>
      </c>
      <c r="AB5" s="6">
        <f>'1990 state ($99)'!C2/'1990 state ($99)'!B2</f>
        <v>0.7068089796113947</v>
      </c>
      <c r="AC5" s="6">
        <f>'2000 state ($99)'!C2/'2000 state ($99)'!B2</f>
        <v>0.7264894611163476</v>
      </c>
    </row>
    <row r="6" spans="1:29" ht="12.75">
      <c r="A6" t="str">
        <f>'1980 state ($99)'!$F3</f>
        <v>Alaska</v>
      </c>
      <c r="C6" s="17">
        <f>'1980 state ($99)'!$J3</f>
        <v>379607232</v>
      </c>
      <c r="D6" s="17">
        <f>'1990 state ($99)'!$J3</f>
        <v>397060160</v>
      </c>
      <c r="E6" s="17">
        <f>'2000 state ($99)'!$J3</f>
        <v>672533120</v>
      </c>
      <c r="F6" s="17"/>
      <c r="G6" s="17">
        <f>'1980 state ($99)'!$R3</f>
        <v>7947.394</v>
      </c>
      <c r="H6" s="17">
        <f>'1990 state ($99)'!$R3</f>
        <v>3746.063</v>
      </c>
      <c r="I6" s="17">
        <f>'2000 state ($99)'!$R3</f>
        <v>4855.765</v>
      </c>
      <c r="J6" s="17"/>
      <c r="K6" s="17">
        <f>'1980 state ($99)'!$N3</f>
        <v>4470.491</v>
      </c>
      <c r="L6" s="17">
        <f>'1990 state ($99)'!$N3</f>
        <v>2151.12</v>
      </c>
      <c r="M6" s="17">
        <f>'2000 state ($99)'!$N3</f>
        <v>3039.217</v>
      </c>
      <c r="N6" s="17"/>
      <c r="O6" s="7">
        <f t="shared" si="0"/>
        <v>47764.994663659556</v>
      </c>
      <c r="P6" s="7">
        <f t="shared" si="1"/>
        <v>105993.98888913507</v>
      </c>
      <c r="Q6" s="7">
        <f t="shared" si="2"/>
        <v>138501.99093242773</v>
      </c>
      <c r="S6" s="7">
        <f>('1980 state ($99)'!$S3)/'1980 state ($99)'!$C3</f>
        <v>205407.96851250916</v>
      </c>
      <c r="T6" s="7">
        <f>('1990 state ($99)'!$S3)/'1990 state ($99)'!$C3</f>
        <v>135934.66196199786</v>
      </c>
      <c r="U6" s="7">
        <f>('2000 state ($99)'!$S3)/'2000 state ($99)'!$C3</f>
        <v>157735.7616785317</v>
      </c>
      <c r="V6" s="5"/>
      <c r="W6" s="6">
        <f>'1980 state ($99)'!U3</f>
        <v>0.3780385</v>
      </c>
      <c r="X6" s="6">
        <f>'1990 state ($99)'!U3</f>
        <v>0.2483094</v>
      </c>
      <c r="Y6" s="6">
        <f>'2000 state ($99)'!U3</f>
        <v>0.2545226</v>
      </c>
      <c r="AA6" s="6">
        <f>'1980 state ($99)'!C3/'1980 state ($99)'!B3</f>
        <v>0.5625103045434204</v>
      </c>
      <c r="AB6" s="6">
        <f>'1990 state ($99)'!C3/'1990 state ($99)'!B3</f>
        <v>0.5742348970381888</v>
      </c>
      <c r="AC6" s="6">
        <f>'2000 state ($99)'!C3/'2000 state ($99)'!B3</f>
        <v>0.6258987278848543</v>
      </c>
    </row>
    <row r="7" spans="1:29" ht="12.75">
      <c r="A7" t="str">
        <f>'1980 state ($99)'!$F4</f>
        <v>Arizona</v>
      </c>
      <c r="C7" s="17">
        <f>'1980 state ($99)'!$J4</f>
        <v>2690386432</v>
      </c>
      <c r="D7" s="17">
        <f>'1990 state ($99)'!$J4</f>
        <v>3231756288</v>
      </c>
      <c r="E7" s="17">
        <f>'2000 state ($99)'!$J4</f>
        <v>6554214400</v>
      </c>
      <c r="F7" s="17"/>
      <c r="G7" s="17">
        <f>'1980 state ($99)'!$R4</f>
        <v>4984.44</v>
      </c>
      <c r="H7" s="17">
        <f>'1990 state ($99)'!$R4</f>
        <v>3678.386</v>
      </c>
      <c r="I7" s="17">
        <f>'2000 state ($99)'!$R4</f>
        <v>5069.241</v>
      </c>
      <c r="J7" s="17"/>
      <c r="K7" s="17">
        <f>'1980 state ($99)'!$N4</f>
        <v>3357.07</v>
      </c>
      <c r="L7" s="17">
        <f>'1990 state ($99)'!$N4</f>
        <v>2367.597</v>
      </c>
      <c r="M7" s="17">
        <f>'2000 state ($99)'!$N4</f>
        <v>3455.333</v>
      </c>
      <c r="N7" s="17"/>
      <c r="O7" s="7">
        <f t="shared" si="0"/>
        <v>539757.0102157916</v>
      </c>
      <c r="P7" s="7">
        <f t="shared" si="1"/>
        <v>878579.9771965204</v>
      </c>
      <c r="Q7" s="7">
        <f t="shared" si="2"/>
        <v>1292938.0157700137</v>
      </c>
      <c r="S7" s="7">
        <f>('1980 state ($99)'!$S4)/'1980 state ($99)'!$C4</f>
        <v>148092.77460783278</v>
      </c>
      <c r="T7" s="7">
        <f>('1990 state ($99)'!$S4)/'1990 state ($99)'!$C4</f>
        <v>123850.8291106103</v>
      </c>
      <c r="U7" s="7">
        <f>('2000 state ($99)'!$S4)/'2000 state ($99)'!$C4</f>
        <v>149930.62218296624</v>
      </c>
      <c r="V7" s="5"/>
      <c r="W7" s="6">
        <f>'1980 state ($99)'!U4</f>
        <v>0.3226013</v>
      </c>
      <c r="X7" s="6">
        <f>'1990 state ($99)'!U4</f>
        <v>0.2575603</v>
      </c>
      <c r="Y7" s="6">
        <f>'2000 state ($99)'!U4</f>
        <v>0.2678624</v>
      </c>
      <c r="AA7" s="6">
        <f>'1980 state ($99)'!C4/'1980 state ($99)'!B4</f>
        <v>0.6735100304588544</v>
      </c>
      <c r="AB7" s="6">
        <f>'1990 state ($99)'!C4/'1990 state ($99)'!B4</f>
        <v>0.6436511808843116</v>
      </c>
      <c r="AC7" s="6">
        <f>'2000 state ($99)'!C4/'2000 state ($99)'!B4</f>
        <v>0.6816273380991544</v>
      </c>
    </row>
    <row r="8" spans="1:29" ht="12.75">
      <c r="A8" t="str">
        <f>'1980 state ($99)'!$F5</f>
        <v>Arkansas</v>
      </c>
      <c r="C8" s="17">
        <f>'1980 state ($99)'!$J5</f>
        <v>650788864</v>
      </c>
      <c r="D8" s="17">
        <f>'1990 state ($99)'!$J5</f>
        <v>1167047424</v>
      </c>
      <c r="E8" s="17">
        <f>'2000 state ($99)'!$J5</f>
        <v>2090370944</v>
      </c>
      <c r="F8" s="17"/>
      <c r="G8" s="17">
        <f>'1980 state ($99)'!$R5</f>
        <v>2790.235</v>
      </c>
      <c r="H8" s="17">
        <f>'1990 state ($99)'!$R5</f>
        <v>1882.253</v>
      </c>
      <c r="I8" s="17">
        <f>'2000 state ($99)'!$R5</f>
        <v>2889.536</v>
      </c>
      <c r="J8" s="17"/>
      <c r="K8" s="17">
        <f>'1980 state ($99)'!$N5</f>
        <v>1818.227</v>
      </c>
      <c r="L8" s="17">
        <f>'1990 state ($99)'!$N5</f>
        <v>1310.581</v>
      </c>
      <c r="M8" s="17">
        <f>'2000 state ($99)'!$N5</f>
        <v>2005.85</v>
      </c>
      <c r="N8" s="17"/>
      <c r="O8" s="7">
        <f t="shared" si="0"/>
        <v>233238.01185204828</v>
      </c>
      <c r="P8" s="7">
        <f t="shared" si="1"/>
        <v>620026.8635512867</v>
      </c>
      <c r="Q8" s="7">
        <f t="shared" si="2"/>
        <v>723427.8943055217</v>
      </c>
      <c r="S8" s="7">
        <f>('1980 state ($99)'!$S5)/'1980 state ($99)'!$C5</f>
        <v>92487.6266131591</v>
      </c>
      <c r="T8" s="7">
        <f>('1990 state ($99)'!$S5)/'1990 state ($99)'!$C5</f>
        <v>70168.4469353754</v>
      </c>
      <c r="U8" s="7">
        <f>('2000 state ($99)'!$S5)/'2000 state ($99)'!$C5</f>
        <v>87846.8252818525</v>
      </c>
      <c r="V8" s="5"/>
      <c r="W8" s="6">
        <f>'1980 state ($99)'!U5</f>
        <v>0.2611349</v>
      </c>
      <c r="X8" s="6">
        <f>'1990 state ($99)'!U5</f>
        <v>0.209766</v>
      </c>
      <c r="Y8" s="6">
        <f>'2000 state ($99)'!U5</f>
        <v>0.2550758</v>
      </c>
      <c r="AA8" s="6">
        <f>'1980 state ($99)'!C5/'1980 state ($99)'!B5</f>
        <v>0.6516393099112943</v>
      </c>
      <c r="AB8" s="6">
        <f>'1990 state ($99)'!C5/'1990 state ($99)'!B5</f>
        <v>0.6962832446733844</v>
      </c>
      <c r="AC8" s="6">
        <f>'2000 state ($99)'!C5/'2000 state ($99)'!B5</f>
        <v>0.6941774450000335</v>
      </c>
    </row>
    <row r="9" spans="1:29" ht="12.75">
      <c r="A9" t="str">
        <f>'1980 state ($99)'!$F6</f>
        <v>California</v>
      </c>
      <c r="C9" s="17">
        <f>'1980 state ($99)'!$J6</f>
        <v>38067302400</v>
      </c>
      <c r="D9" s="17">
        <f>'1990 state ($99)'!$J6</f>
        <v>63727050752</v>
      </c>
      <c r="E9" s="17">
        <f>'2000 state ($99)'!$J6</f>
        <v>78659928064</v>
      </c>
      <c r="F9" s="17"/>
      <c r="G9" s="17">
        <f>'1980 state ($99)'!$R6</f>
        <v>8544.739</v>
      </c>
      <c r="H9" s="17">
        <f>'1990 state ($99)'!$R6</f>
        <v>11040.58</v>
      </c>
      <c r="I9" s="17">
        <f>'2000 state ($99)'!$R6</f>
        <v>12019.62</v>
      </c>
      <c r="J9" s="17"/>
      <c r="K9" s="17">
        <f>'1980 state ($99)'!$N6</f>
        <v>4749.152</v>
      </c>
      <c r="L9" s="17">
        <f>'1990 state ($99)'!$N6</f>
        <v>6184.001</v>
      </c>
      <c r="M9" s="17">
        <f>'2000 state ($99)'!$N6</f>
        <v>6879.687</v>
      </c>
      <c r="N9" s="17"/>
      <c r="O9" s="7">
        <f t="shared" si="0"/>
        <v>4455057.3633670965</v>
      </c>
      <c r="P9" s="7">
        <f t="shared" si="1"/>
        <v>5772074.542460632</v>
      </c>
      <c r="Q9" s="7">
        <f t="shared" si="2"/>
        <v>6544294.084505167</v>
      </c>
      <c r="S9" s="7">
        <f>('1980 state ($99)'!$S6)/'1980 state ($99)'!$C6</f>
        <v>235602.37727508313</v>
      </c>
      <c r="T9" s="7">
        <f>('1990 state ($99)'!$S6)/'1990 state ($99)'!$C6</f>
        <v>319706.5129038495</v>
      </c>
      <c r="U9" s="7">
        <f>('2000 state ($99)'!$S6)/'2000 state ($99)'!$C6</f>
        <v>288366.9120857174</v>
      </c>
      <c r="V9" s="5"/>
      <c r="W9" s="6">
        <f>'1980 state ($99)'!U6</f>
        <v>0.3695396</v>
      </c>
      <c r="X9" s="6">
        <f>'1990 state ($99)'!U6</f>
        <v>0.3150547</v>
      </c>
      <c r="Y9" s="6">
        <f>'2000 state ($99)'!U6</f>
        <v>0.322644</v>
      </c>
      <c r="AA9" s="6">
        <f>'1980 state ($99)'!C6/'1980 state ($99)'!B6</f>
        <v>0.5557983182793552</v>
      </c>
      <c r="AB9" s="6">
        <f>'1990 state ($99)'!C6/'1990 state ($99)'!B6</f>
        <v>0.5601157246731706</v>
      </c>
      <c r="AC9" s="6">
        <f>'2000 state ($99)'!C6/'2000 state ($99)'!B6</f>
        <v>0.5723714649302716</v>
      </c>
    </row>
    <row r="10" spans="1:29" ht="12.75">
      <c r="A10" t="str">
        <f>'1980 state ($99)'!$F7</f>
        <v>Colorado</v>
      </c>
      <c r="C10" s="17">
        <f>'1980 state ($99)'!$J7</f>
        <v>3373017856</v>
      </c>
      <c r="D10" s="17">
        <f>'1990 state ($99)'!$J7</f>
        <v>3073462784</v>
      </c>
      <c r="E10" s="17">
        <f>'2000 state ($99)'!$J7</f>
        <v>8560170496</v>
      </c>
      <c r="F10" s="17"/>
      <c r="G10" s="17">
        <f>'1980 state ($99)'!$R7</f>
        <v>5805.928</v>
      </c>
      <c r="H10" s="17">
        <f>'1990 state ($99)'!$R7</f>
        <v>3850.931</v>
      </c>
      <c r="I10" s="17">
        <f>'2000 state ($99)'!$R7</f>
        <v>7670.349</v>
      </c>
      <c r="J10" s="17"/>
      <c r="K10" s="17">
        <f>'1980 state ($99)'!$N7</f>
        <v>3714.737</v>
      </c>
      <c r="L10" s="17">
        <f>'1990 state ($99)'!$N7</f>
        <v>2410.247</v>
      </c>
      <c r="M10" s="17">
        <f>'2000 state ($99)'!$N7</f>
        <v>5175.267</v>
      </c>
      <c r="N10" s="17"/>
      <c r="O10" s="7">
        <f t="shared" si="0"/>
        <v>580961.0205293624</v>
      </c>
      <c r="P10" s="7">
        <f t="shared" si="1"/>
        <v>798109.0245449736</v>
      </c>
      <c r="Q10" s="7">
        <f t="shared" si="2"/>
        <v>1116007.9542664876</v>
      </c>
      <c r="S10" s="7">
        <f>('1980 state ($99)'!$S7)/'1980 state ($99)'!$C7</f>
        <v>165176.57010367306</v>
      </c>
      <c r="T10" s="7">
        <f>('1990 state ($99)'!$S7)/'1990 state ($99)'!$C7</f>
        <v>126148.62348877158</v>
      </c>
      <c r="U10" s="7">
        <f>('2000 state ($99)'!$S7)/'2000 state ($99)'!$C7</f>
        <v>204708.21502354823</v>
      </c>
      <c r="V10" s="5"/>
      <c r="W10" s="6">
        <f>'1980 state ($99)'!U7</f>
        <v>0.3357627</v>
      </c>
      <c r="X10" s="6">
        <f>'1990 state ($99)'!U7</f>
        <v>0.2650398</v>
      </c>
      <c r="Y10" s="6">
        <f>'2000 state ($99)'!U7</f>
        <v>0.2961414</v>
      </c>
      <c r="AA10" s="6">
        <f>'1980 state ($99)'!C7/'1980 state ($99)'!B7</f>
        <v>0.6398178434158214</v>
      </c>
      <c r="AB10" s="6">
        <f>'1990 state ($99)'!C7/'1990 state ($99)'!B7</f>
        <v>0.6258868460160057</v>
      </c>
      <c r="AC10" s="6">
        <f>'2000 state ($99)'!C7/'2000 state ($99)'!B7</f>
        <v>0.6747107410036189</v>
      </c>
    </row>
    <row r="11" spans="1:29" ht="12.75">
      <c r="A11" t="str">
        <f>'1980 state ($99)'!$F8</f>
        <v>Connecticut</v>
      </c>
      <c r="C11" s="17">
        <f>'1980 state ($99)'!$J8</f>
        <v>4288072448</v>
      </c>
      <c r="D11" s="17">
        <f>'1990 state ($99)'!$J8</f>
        <v>8098544128</v>
      </c>
      <c r="E11" s="17">
        <f>'2000 state ($99)'!$J8</f>
        <v>8226069504</v>
      </c>
      <c r="F11" s="17"/>
      <c r="G11" s="17">
        <f>'1980 state ($99)'!$R8</f>
        <v>6143.995</v>
      </c>
      <c r="H11" s="17">
        <f>'1990 state ($99)'!$R8</f>
        <v>10032</v>
      </c>
      <c r="I11" s="17">
        <f>'2000 state ($99)'!$R8</f>
        <v>9459.949</v>
      </c>
      <c r="J11" s="17"/>
      <c r="K11" s="17">
        <f>'1980 state ($99)'!$N8</f>
        <v>3938.734</v>
      </c>
      <c r="L11" s="17">
        <f>'1990 state ($99)'!$N8</f>
        <v>6607.125</v>
      </c>
      <c r="M11" s="17">
        <f>'2000 state ($99)'!$N8</f>
        <v>6331.228</v>
      </c>
      <c r="N11" s="17"/>
      <c r="O11" s="7">
        <f t="shared" si="0"/>
        <v>697929.026309429</v>
      </c>
      <c r="P11" s="7">
        <f t="shared" si="1"/>
        <v>807271.1451355662</v>
      </c>
      <c r="Q11" s="7">
        <f t="shared" si="2"/>
        <v>869568.0604620596</v>
      </c>
      <c r="S11" s="7">
        <f>('1980 state ($99)'!$S8)/'1980 state ($99)'!$C8</f>
        <v>180497.79087557617</v>
      </c>
      <c r="T11" s="7">
        <f>('1990 state ($99)'!$S8)/'1990 state ($99)'!$C8</f>
        <v>286864.0678830281</v>
      </c>
      <c r="U11" s="7">
        <f>('2000 state ($99)'!$S8)/'2000 state ($99)'!$C8</f>
        <v>230847.16626186797</v>
      </c>
      <c r="V11" s="5"/>
      <c r="W11" s="6">
        <f>'1980 state ($99)'!U8</f>
        <v>0.317623</v>
      </c>
      <c r="X11" s="6">
        <f>'1990 state ($99)'!U8</f>
        <v>0.3136809</v>
      </c>
      <c r="Y11" s="6">
        <f>'2000 state ($99)'!U8</f>
        <v>0.3057283</v>
      </c>
      <c r="AA11" s="6">
        <f>'1980 state ($99)'!C8/'1980 state ($99)'!B8</f>
        <v>0.6410705313619175</v>
      </c>
      <c r="AB11" s="6">
        <f>'1990 state ($99)'!C8/'1990 state ($99)'!B8</f>
        <v>0.6586047976347137</v>
      </c>
      <c r="AC11" s="6">
        <f>'2000 state ($99)'!C8/'2000 state ($99)'!B8</f>
        <v>0.6692665581454416</v>
      </c>
    </row>
    <row r="12" spans="1:29" ht="12.75">
      <c r="A12" t="str">
        <f>'1980 state ($99)'!$F9</f>
        <v>Delaware</v>
      </c>
      <c r="C12" s="17">
        <f>'1980 state ($99)'!$J9</f>
        <v>582245824</v>
      </c>
      <c r="D12" s="17">
        <f>'1990 state ($99)'!$J9</f>
        <v>891791488</v>
      </c>
      <c r="E12" s="17">
        <f>'2000 state ($99)'!$J9</f>
        <v>1198751488</v>
      </c>
      <c r="F12" s="17"/>
      <c r="G12" s="17">
        <f>'1980 state ($99)'!$R9</f>
        <v>4234.977</v>
      </c>
      <c r="H12" s="17">
        <f>'1990 state ($99)'!$R9</f>
        <v>5128.953</v>
      </c>
      <c r="I12" s="17">
        <f>'2000 state ($99)'!$R9</f>
        <v>5548.594</v>
      </c>
      <c r="J12" s="17"/>
      <c r="K12" s="17">
        <f>'1980 state ($99)'!$N9</f>
        <v>2943.356</v>
      </c>
      <c r="L12" s="17">
        <f>'1990 state ($99)'!$N9</f>
        <v>3608.111</v>
      </c>
      <c r="M12" s="17">
        <f>'2000 state ($99)'!$N9</f>
        <v>4012.49</v>
      </c>
      <c r="N12" s="17"/>
      <c r="O12" s="7">
        <f t="shared" si="0"/>
        <v>137485.00263401668</v>
      </c>
      <c r="P12" s="7">
        <f t="shared" si="1"/>
        <v>173873.98324765306</v>
      </c>
      <c r="Q12" s="7">
        <f t="shared" si="2"/>
        <v>216045.9907500891</v>
      </c>
      <c r="S12" s="7">
        <f>('1980 state ($99)'!$S9)/'1980 state ($99)'!$C9</f>
        <v>117084.14584863803</v>
      </c>
      <c r="T12" s="7">
        <f>('1990 state ($99)'!$S9)/'1990 state ($99)'!$C9</f>
        <v>157534.93881776457</v>
      </c>
      <c r="U12" s="7">
        <f>('2000 state ($99)'!$S9)/'2000 state ($99)'!$C9</f>
        <v>153474.10325578813</v>
      </c>
      <c r="V12" s="5"/>
      <c r="W12" s="6">
        <f>'1980 state ($99)'!U9</f>
        <v>0.3232743</v>
      </c>
      <c r="X12" s="6">
        <f>'1990 state ($99)'!U9</f>
        <v>0.2799608</v>
      </c>
      <c r="Y12" s="6">
        <f>'2000 state ($99)'!U9</f>
        <v>0.2919281</v>
      </c>
      <c r="AA12" s="6">
        <f>'1980 state ($99)'!C9/'1980 state ($99)'!B9</f>
        <v>0.6950110455623126</v>
      </c>
      <c r="AB12" s="6">
        <f>'1990 state ($99)'!C9/'1990 state ($99)'!B9</f>
        <v>0.7034790806067251</v>
      </c>
      <c r="AC12" s="6">
        <f>'2000 state ($99)'!C9/'2000 state ($99)'!B9</f>
        <v>0.7231544241937373</v>
      </c>
    </row>
    <row r="13" spans="1:29" ht="12.75">
      <c r="A13" t="s">
        <v>172</v>
      </c>
      <c r="C13" s="17">
        <f>'1980 state ($99)'!$J10</f>
        <v>987615872</v>
      </c>
      <c r="D13" s="17">
        <f>'1990 state ($99)'!$J10</f>
        <v>1225863040</v>
      </c>
      <c r="E13" s="17">
        <f>'2000 state ($99)'!$J10</f>
        <v>1412150912</v>
      </c>
      <c r="F13" s="17"/>
      <c r="G13" s="17">
        <f>'1980 state ($99)'!$R10</f>
        <v>10994.52</v>
      </c>
      <c r="H13" s="17">
        <f>'1990 state ($99)'!$R10</f>
        <v>12655.25</v>
      </c>
      <c r="I13" s="17">
        <f>'2000 state ($99)'!$R10</f>
        <v>13982.66</v>
      </c>
      <c r="J13" s="17"/>
      <c r="K13" s="17">
        <f>'1980 state ($99)'!$N10</f>
        <v>3899.797</v>
      </c>
      <c r="L13" s="17">
        <f>'1990 state ($99)'!$N10</f>
        <v>5016.299</v>
      </c>
      <c r="M13" s="17">
        <f>'2000 state ($99)'!$N10</f>
        <v>5739.424</v>
      </c>
      <c r="N13" s="17"/>
      <c r="O13" s="7">
        <f t="shared" si="0"/>
        <v>89828.01177313789</v>
      </c>
      <c r="P13" s="7">
        <f t="shared" si="1"/>
        <v>96865.96787894353</v>
      </c>
      <c r="Q13" s="7">
        <f t="shared" si="2"/>
        <v>100993.0093415702</v>
      </c>
      <c r="S13" s="7">
        <f>('1980 state ($99)'!$S10)/'1980 state ($99)'!$C10</f>
        <v>236761.6176693236</v>
      </c>
      <c r="T13" s="7">
        <f>('1990 state ($99)'!$S10)/'1990 state ($99)'!$C10</f>
        <v>316487.8425866661</v>
      </c>
      <c r="U13" s="7">
        <f>('2000 state ($99)'!$S10)/'2000 state ($99)'!$C10</f>
        <v>296733.3457170299</v>
      </c>
      <c r="V13" s="5"/>
      <c r="W13" s="6">
        <f>'1980 state ($99)'!U10</f>
        <v>0.3741349</v>
      </c>
      <c r="X13" s="6">
        <f>'1990 state ($99)'!U10</f>
        <v>0.3130729</v>
      </c>
      <c r="Y13" s="6">
        <f>'2000 state ($99)'!U10</f>
        <v>0.3294366</v>
      </c>
      <c r="AA13" s="6">
        <f>'1980 state ($99)'!C10/'1980 state ($99)'!B10</f>
        <v>0.35470368966388677</v>
      </c>
      <c r="AB13" s="6">
        <f>'1990 state ($99)'!C10/'1990 state ($99)'!B10</f>
        <v>0.39638098667626936</v>
      </c>
      <c r="AC13" s="6">
        <f>'2000 state ($99)'!C10/'2000 state ($99)'!B10</f>
        <v>0.41046723350295067</v>
      </c>
    </row>
    <row r="14" spans="1:29" ht="12.75">
      <c r="A14" t="str">
        <f>'1980 state ($99)'!$F11</f>
        <v>Florida</v>
      </c>
      <c r="C14" s="17">
        <f>'1980 state ($99)'!$J11</f>
        <v>8611905536</v>
      </c>
      <c r="D14" s="17">
        <f>'1990 state ($99)'!$J11</f>
        <v>11832546304</v>
      </c>
      <c r="E14" s="17">
        <f>'2000 state ($99)'!$J11</f>
        <v>19615412224</v>
      </c>
      <c r="F14" s="17"/>
      <c r="G14" s="17">
        <f>'1980 state ($99)'!$R11</f>
        <v>3940.676</v>
      </c>
      <c r="H14" s="17">
        <f>'1990 state ($99)'!$R11</f>
        <v>3427.268</v>
      </c>
      <c r="I14" s="17">
        <f>'2000 state ($99)'!$R11</f>
        <v>4418.4</v>
      </c>
      <c r="J14" s="17"/>
      <c r="K14" s="17">
        <f>'1980 state ($99)'!$N11</f>
        <v>2670.018</v>
      </c>
      <c r="L14" s="17">
        <f>'1990 state ($99)'!$N11</f>
        <v>2307.246</v>
      </c>
      <c r="M14" s="17">
        <f>'2000 state ($99)'!$N11</f>
        <v>3098.927</v>
      </c>
      <c r="N14" s="17"/>
      <c r="O14" s="7">
        <f t="shared" si="0"/>
        <v>2185387.871522551</v>
      </c>
      <c r="P14" s="7">
        <f t="shared" si="1"/>
        <v>3452471.853382928</v>
      </c>
      <c r="Q14" s="7">
        <f t="shared" si="2"/>
        <v>4439483.1214919435</v>
      </c>
      <c r="S14" s="7">
        <f>('1980 state ($99)'!$S11)/'1980 state ($99)'!$C11</f>
        <v>136514.8555624905</v>
      </c>
      <c r="T14" s="7">
        <f>('1990 state ($99)'!$S11)/'1990 state ($99)'!$C11</f>
        <v>137655.28458449483</v>
      </c>
      <c r="U14" s="7">
        <f>('2000 state ($99)'!$S11)/'2000 state ($99)'!$C11</f>
        <v>146957.87208735792</v>
      </c>
      <c r="V14" s="5"/>
      <c r="W14" s="6">
        <f>'1980 state ($99)'!U11</f>
        <v>0.268746</v>
      </c>
      <c r="X14" s="6">
        <f>'1990 state ($99)'!U11</f>
        <v>0.2173338</v>
      </c>
      <c r="Y14" s="6">
        <f>'2000 state ($99)'!U11</f>
        <v>0.2329719</v>
      </c>
      <c r="AA14" s="6">
        <f>'1980 state ($99)'!C11/'1980 state ($99)'!B11</f>
        <v>0.6775533412641056</v>
      </c>
      <c r="AB14" s="6">
        <f>'1990 state ($99)'!C11/'1990 state ($99)'!B11</f>
        <v>0.6732027826070679</v>
      </c>
      <c r="AC14" s="6">
        <f>'2000 state ($99)'!C11/'2000 state ($99)'!B11</f>
        <v>0.701368602169156</v>
      </c>
    </row>
    <row r="15" spans="1:29" ht="12.75">
      <c r="A15" t="str">
        <f>'1980 state ($99)'!$F12</f>
        <v>Georgia</v>
      </c>
      <c r="C15" s="17">
        <f>'1980 state ($99)'!$J12</f>
        <v>3629056000</v>
      </c>
      <c r="D15" s="17">
        <f>'1990 state ($99)'!$J12</f>
        <v>5302925824</v>
      </c>
      <c r="E15" s="17">
        <f>'2000 state ($99)'!$J12</f>
        <v>10490105856</v>
      </c>
      <c r="F15" s="17"/>
      <c r="G15" s="17">
        <f>'1980 state ($99)'!$R12</f>
        <v>3205.945</v>
      </c>
      <c r="H15" s="17">
        <f>'1990 state ($99)'!$R12</f>
        <v>3450.752</v>
      </c>
      <c r="I15" s="17">
        <f>'2000 state ($99)'!$R12</f>
        <v>5169.839</v>
      </c>
      <c r="J15" s="17"/>
      <c r="K15" s="17">
        <f>'1980 state ($99)'!$N12</f>
        <v>2089.631</v>
      </c>
      <c r="L15" s="17">
        <f>'1990 state ($99)'!$N12</f>
        <v>2247.595</v>
      </c>
      <c r="M15" s="17">
        <f>'2000 state ($99)'!$N12</f>
        <v>3492.826</v>
      </c>
      <c r="N15" s="17"/>
      <c r="O15" s="7">
        <f t="shared" si="0"/>
        <v>1131976.9989815794</v>
      </c>
      <c r="P15" s="7">
        <f t="shared" si="1"/>
        <v>1536744.9831225195</v>
      </c>
      <c r="Q15" s="7">
        <f t="shared" si="2"/>
        <v>2029097.2032204485</v>
      </c>
      <c r="S15" s="7">
        <f>('1980 state ($99)'!$S12)/'1980 state ($99)'!$C12</f>
        <v>98567.82828626377</v>
      </c>
      <c r="T15" s="7">
        <f>('1990 state ($99)'!$S12)/'1990 state ($99)'!$C12</f>
        <v>112028.15942527876</v>
      </c>
      <c r="U15" s="7">
        <f>('2000 state ($99)'!$S12)/'2000 state ($99)'!$C12</f>
        <v>138960.13533507762</v>
      </c>
      <c r="V15" s="5"/>
      <c r="W15" s="6">
        <f>'1980 state ($99)'!U12</f>
        <v>0.2857189</v>
      </c>
      <c r="X15" s="6">
        <f>'1990 state ($99)'!U12</f>
        <v>0.2539874</v>
      </c>
      <c r="Y15" s="6">
        <f>'2000 state ($99)'!U12</f>
        <v>0.2812574</v>
      </c>
      <c r="AA15" s="6">
        <f>'1980 state ($99)'!C12/'1980 state ($99)'!B12</f>
        <v>0.6517987881593623</v>
      </c>
      <c r="AB15" s="6">
        <f>'1990 state ($99)'!C12/'1990 state ($99)'!B12</f>
        <v>0.6513348009517763</v>
      </c>
      <c r="AC15" s="6">
        <f>'2000 state ($99)'!C12/'2000 state ($99)'!B12</f>
        <v>0.6756159581584302</v>
      </c>
    </row>
    <row r="16" spans="1:29" ht="12.75">
      <c r="A16" t="str">
        <f>'1980 state ($99)'!$F13</f>
        <v>Hawaii</v>
      </c>
      <c r="C16" s="17">
        <f>'1980 state ($99)'!$J13</f>
        <v>1806276224</v>
      </c>
      <c r="D16" s="17">
        <f>'1990 state ($99)'!$J13</f>
        <v>2702411520</v>
      </c>
      <c r="E16" s="17">
        <f>'2000 state ($99)'!$J13</f>
        <v>2905577472</v>
      </c>
      <c r="F16" s="17"/>
      <c r="G16" s="17">
        <f>'1980 state ($99)'!$R13</f>
        <v>12390.17</v>
      </c>
      <c r="H16" s="17">
        <f>'1990 state ($99)'!$R13</f>
        <v>14222.84</v>
      </c>
      <c r="I16" s="17">
        <f>'2000 state ($99)'!$R13</f>
        <v>12758.93</v>
      </c>
      <c r="J16" s="17"/>
      <c r="K16" s="17">
        <f>'1980 state ($99)'!$N13</f>
        <v>6717.853</v>
      </c>
      <c r="L16" s="17">
        <f>'1990 state ($99)'!$N13</f>
        <v>8073.166</v>
      </c>
      <c r="M16" s="17">
        <f>'2000 state ($99)'!$N13</f>
        <v>7371.382</v>
      </c>
      <c r="N16" s="17"/>
      <c r="O16" s="7">
        <f t="shared" si="0"/>
        <v>145783.00572147113</v>
      </c>
      <c r="P16" s="7">
        <f t="shared" si="1"/>
        <v>190005.05665535154</v>
      </c>
      <c r="Q16" s="7">
        <f t="shared" si="2"/>
        <v>227728.9296202738</v>
      </c>
      <c r="S16" s="7">
        <f>('1980 state ($99)'!$S13)/'1980 state ($99)'!$C13</f>
        <v>313645.5462708272</v>
      </c>
      <c r="T16" s="7">
        <f>('1990 state ($99)'!$S13)/'1990 state ($99)'!$C13</f>
        <v>394429.5050761822</v>
      </c>
      <c r="U16" s="7">
        <f>('2000 state ($99)'!$S13)/'2000 state ($99)'!$C13</f>
        <v>316968.30053265067</v>
      </c>
      <c r="V16" s="5"/>
      <c r="W16" s="6">
        <f>'1980 state ($99)'!U13</f>
        <v>0.4052697</v>
      </c>
      <c r="X16" s="6">
        <f>'1990 state ($99)'!U13</f>
        <v>0.3354745</v>
      </c>
      <c r="Y16" s="6">
        <f>'2000 state ($99)'!U13</f>
        <v>0.3305815</v>
      </c>
      <c r="AA16" s="6">
        <f>'1980 state ($99)'!C13/'1980 state ($99)'!B13</f>
        <v>0.5421921547770914</v>
      </c>
      <c r="AB16" s="6">
        <f>'1990 state ($99)'!C13/'1990 state ($99)'!B13</f>
        <v>0.5676196450976878</v>
      </c>
      <c r="AC16" s="6">
        <f>'2000 state ($99)'!C13/'2000 state ($99)'!B13</f>
        <v>0.5777431057665474</v>
      </c>
    </row>
    <row r="17" spans="1:29" ht="12.75">
      <c r="A17" t="str">
        <f>'1980 state ($99)'!$F14</f>
        <v>Idaho</v>
      </c>
      <c r="C17" s="17">
        <f>'1980 state ($99)'!$J14</f>
        <v>428736544</v>
      </c>
      <c r="D17" s="17">
        <f>'1990 state ($99)'!$J14</f>
        <v>652517888</v>
      </c>
      <c r="E17" s="17">
        <f>'2000 state ($99)'!$J14</f>
        <v>1548928000</v>
      </c>
      <c r="F17" s="17"/>
      <c r="G17" s="17">
        <f>'1980 state ($99)'!$R14</f>
        <v>4018.112</v>
      </c>
      <c r="H17" s="17">
        <f>'1990 state ($99)'!$R14</f>
        <v>2582.49</v>
      </c>
      <c r="I17" s="17">
        <f>'2000 state ($99)'!$R14</f>
        <v>4556.837</v>
      </c>
      <c r="J17" s="17"/>
      <c r="K17" s="17">
        <f>'1980 state ($99)'!$N14</f>
        <v>2737.554</v>
      </c>
      <c r="L17" s="17">
        <f>'1990 state ($99)'!$N14</f>
        <v>1813.114</v>
      </c>
      <c r="M17" s="17">
        <f>'2000 state ($99)'!$N14</f>
        <v>3294.659</v>
      </c>
      <c r="N17" s="17"/>
      <c r="O17" s="7">
        <f t="shared" si="0"/>
        <v>106700.99389962251</v>
      </c>
      <c r="P17" s="7">
        <f t="shared" si="1"/>
        <v>252670.0540950788</v>
      </c>
      <c r="Q17" s="7">
        <f t="shared" si="2"/>
        <v>339912.9703344666</v>
      </c>
      <c r="S17" s="7">
        <f>('1980 state ($99)'!$S14)/'1980 state ($99)'!$C14</f>
        <v>129274.27784181967</v>
      </c>
      <c r="T17" s="7">
        <f>('1990 state ($99)'!$S14)/'1990 state ($99)'!$C14</f>
        <v>89275.65700716349</v>
      </c>
      <c r="U17" s="7">
        <f>('2000 state ($99)'!$S14)/'2000 state ($99)'!$C14</f>
        <v>130260.44702026695</v>
      </c>
      <c r="V17" s="5"/>
      <c r="W17" s="6">
        <f>'1980 state ($99)'!U14</f>
        <v>0.3179184</v>
      </c>
      <c r="X17" s="6">
        <f>'1990 state ($99)'!U14</f>
        <v>0.2562317</v>
      </c>
      <c r="Y17" s="6">
        <f>'2000 state ($99)'!U14</f>
        <v>0.2874879</v>
      </c>
      <c r="AA17" s="6">
        <f>'1980 state ($99)'!C14/'1980 state ($99)'!B14</f>
        <v>0.6813035954869647</v>
      </c>
      <c r="AB17" s="6">
        <f>'1990 state ($99)'!C14/'1990 state ($99)'!B14</f>
        <v>0.7020795358555996</v>
      </c>
      <c r="AC17" s="6">
        <f>'2000 state ($99)'!C14/'2000 state ($99)'!B14</f>
        <v>0.7230145512014685</v>
      </c>
    </row>
    <row r="18" spans="1:29" ht="12.75">
      <c r="A18" t="str">
        <f>'1980 state ($99)'!$F15</f>
        <v>Illinois</v>
      </c>
      <c r="C18" s="17">
        <f>'1980 state ($99)'!$J15</f>
        <v>9924210688</v>
      </c>
      <c r="D18" s="17">
        <f>'1990 state ($99)'!$J15</f>
        <v>11869473792</v>
      </c>
      <c r="E18" s="17">
        <f>'2000 state ($99)'!$J15</f>
        <v>19707949056</v>
      </c>
      <c r="F18" s="17"/>
      <c r="G18" s="17">
        <f>'1980 state ($99)'!$R15</f>
        <v>5300.463</v>
      </c>
      <c r="H18" s="17">
        <f>'1990 state ($99)'!$R15</f>
        <v>4405.845</v>
      </c>
      <c r="I18" s="17">
        <f>'2000 state ($99)'!$R15</f>
        <v>6390.603</v>
      </c>
      <c r="J18" s="17"/>
      <c r="K18" s="17">
        <f>'1980 state ($99)'!$N15</f>
        <v>3161.971</v>
      </c>
      <c r="L18" s="17">
        <f>'1990 state ($99)'!$N15</f>
        <v>2856.315</v>
      </c>
      <c r="M18" s="17">
        <f>'2000 state ($99)'!$N15</f>
        <v>4316.387</v>
      </c>
      <c r="N18" s="17"/>
      <c r="O18" s="7">
        <f t="shared" si="0"/>
        <v>1872329.0188045837</v>
      </c>
      <c r="P18" s="7">
        <f t="shared" si="1"/>
        <v>2694028.9075080943</v>
      </c>
      <c r="Q18" s="7">
        <f t="shared" si="2"/>
        <v>3083895.0653013494</v>
      </c>
      <c r="S18" s="7">
        <f>('1980 state ($99)'!$S15)/'1980 state ($99)'!$C15</f>
        <v>148959.37913475677</v>
      </c>
      <c r="T18" s="7">
        <f>('1990 state ($99)'!$S15)/'1990 state ($99)'!$C15</f>
        <v>140726.7306239094</v>
      </c>
      <c r="U18" s="7">
        <f>('2000 state ($99)'!$S15)/'2000 state ($99)'!$C15</f>
        <v>171253.37489116847</v>
      </c>
      <c r="V18" s="5"/>
      <c r="W18" s="6">
        <f>'1980 state ($99)'!U15</f>
        <v>0.3251453</v>
      </c>
      <c r="X18" s="6">
        <f>'1990 state ($99)'!U15</f>
        <v>0.2503691</v>
      </c>
      <c r="Y18" s="6">
        <f>'2000 state ($99)'!U15</f>
        <v>0.2753452</v>
      </c>
      <c r="AA18" s="6">
        <f>'1980 state ($99)'!C15/'1980 state ($99)'!B15</f>
        <v>0.5965462473097211</v>
      </c>
      <c r="AB18" s="6">
        <f>'1990 state ($99)'!C15/'1990 state ($99)'!B15</f>
        <v>0.6483012956260589</v>
      </c>
      <c r="AC18" s="6">
        <f>'2000 state ($99)'!C15/'2000 state ($99)'!B15</f>
        <v>0.675427149942048</v>
      </c>
    </row>
    <row r="19" spans="1:29" ht="12.75">
      <c r="A19" t="str">
        <f>'1980 state ($99)'!$F16</f>
        <v>Indiana</v>
      </c>
      <c r="C19" s="17">
        <f>'1980 state ($99)'!$J16</f>
        <v>3012318464</v>
      </c>
      <c r="D19" s="17">
        <f>'1990 state ($99)'!$J16</f>
        <v>3314499584</v>
      </c>
      <c r="E19" s="17">
        <f>'2000 state ($99)'!$J16</f>
        <v>6128819200</v>
      </c>
      <c r="F19" s="17"/>
      <c r="G19" s="17">
        <f>'1980 state ($99)'!$R16</f>
        <v>3103.352</v>
      </c>
      <c r="H19" s="17">
        <f>'1990 state ($99)'!$R16</f>
        <v>2284.655</v>
      </c>
      <c r="I19" s="17">
        <f>'2000 state ($99)'!$R16</f>
        <v>3672.071</v>
      </c>
      <c r="J19" s="17"/>
      <c r="K19" s="17">
        <f>'1980 state ($99)'!$N16</f>
        <v>2152.831</v>
      </c>
      <c r="L19" s="17">
        <f>'1990 state ($99)'!$N16</f>
        <v>1608.603</v>
      </c>
      <c r="M19" s="17">
        <f>'2000 state ($99)'!$N16</f>
        <v>2626.625</v>
      </c>
      <c r="N19" s="17"/>
      <c r="O19" s="7">
        <f t="shared" si="0"/>
        <v>970666.0617293817</v>
      </c>
      <c r="P19" s="7">
        <f t="shared" si="1"/>
        <v>1450765.9073251758</v>
      </c>
      <c r="Q19" s="7">
        <f t="shared" si="2"/>
        <v>1669036.1379178127</v>
      </c>
      <c r="S19" s="7">
        <f>('1980 state ($99)'!$S16)/'1980 state ($99)'!$C16</f>
        <v>101981.92920736896</v>
      </c>
      <c r="T19" s="7">
        <f>('1990 state ($99)'!$S16)/'1990 state ($99)'!$C16</f>
        <v>83421.8679842235</v>
      </c>
      <c r="U19" s="7">
        <f>('2000 state ($99)'!$S16)/'2000 state ($99)'!$C16</f>
        <v>113002.99740928297</v>
      </c>
      <c r="V19" s="5"/>
      <c r="W19" s="6">
        <f>'1980 state ($99)'!U16</f>
        <v>0.2912795</v>
      </c>
      <c r="X19" s="6">
        <f>'1990 state ($99)'!U16</f>
        <v>0.2374741</v>
      </c>
      <c r="Y19" s="6">
        <f>'2000 state ($99)'!U16</f>
        <v>0.2602307</v>
      </c>
      <c r="AA19" s="6">
        <f>'1980 state ($99)'!C16/'1980 state ($99)'!B16</f>
        <v>0.693711425377849</v>
      </c>
      <c r="AB19" s="6">
        <f>'1990 state ($99)'!C16/'1990 state ($99)'!B16</f>
        <v>0.7040902545665264</v>
      </c>
      <c r="AC19" s="6">
        <f>'2000 state ($99)'!C16/'2000 state ($99)'!B16</f>
        <v>0.7152978729240095</v>
      </c>
    </row>
    <row r="20" spans="1:29" ht="12.75">
      <c r="A20" t="str">
        <f>'1980 state ($99)'!$F17</f>
        <v>Iowa</v>
      </c>
      <c r="C20" s="17">
        <f>'1980 state ($99)'!$J17</f>
        <v>1432509056</v>
      </c>
      <c r="D20" s="17">
        <f>'1990 state ($99)'!$J17</f>
        <v>1702115200</v>
      </c>
      <c r="E20" s="17">
        <f>'2000 state ($99)'!$J17</f>
        <v>3070541312</v>
      </c>
      <c r="F20" s="17"/>
      <c r="G20" s="17">
        <f>'1980 state ($99)'!$R17</f>
        <v>4186.603</v>
      </c>
      <c r="H20" s="17">
        <f>'1990 state ($99)'!$R17</f>
        <v>2283.581</v>
      </c>
      <c r="I20" s="17">
        <f>'2000 state ($99)'!$R17</f>
        <v>3693.134</v>
      </c>
      <c r="J20" s="17"/>
      <c r="K20" s="17">
        <f>'1980 state ($99)'!$N17</f>
        <v>2880.191</v>
      </c>
      <c r="L20" s="17">
        <f>'1990 state ($99)'!$N17</f>
        <v>1600.254</v>
      </c>
      <c r="M20" s="17">
        <f>'2000 state ($99)'!$N17</f>
        <v>2672.392</v>
      </c>
      <c r="N20" s="17"/>
      <c r="O20" s="7">
        <f t="shared" si="0"/>
        <v>342165.00967490824</v>
      </c>
      <c r="P20" s="7">
        <f t="shared" si="1"/>
        <v>745371.064131292</v>
      </c>
      <c r="Q20" s="7">
        <f t="shared" si="2"/>
        <v>831418.8740511446</v>
      </c>
      <c r="S20" s="7">
        <f>('1980 state ($99)'!$S17)/'1980 state ($99)'!$C17</f>
        <v>110751.12828021568</v>
      </c>
      <c r="T20" s="7">
        <f>('1990 state ($99)'!$S17)/'1990 state ($99)'!$C17</f>
        <v>68158.56410834336</v>
      </c>
      <c r="U20" s="7">
        <f>('2000 state ($99)'!$S17)/'2000 state ($99)'!$C17</f>
        <v>97232.67957070984</v>
      </c>
      <c r="V20" s="5"/>
      <c r="W20" s="6">
        <f>'1980 state ($99)'!U17</f>
        <v>0.293625</v>
      </c>
      <c r="X20" s="6">
        <f>'1990 state ($99)'!U17</f>
        <v>0.2304444</v>
      </c>
      <c r="Y20" s="6">
        <f>'2000 state ($99)'!U17</f>
        <v>0.2601834</v>
      </c>
      <c r="AA20" s="6">
        <f>'1980 state ($99)'!C17/'1980 state ($99)'!B17</f>
        <v>0.6879541424222806</v>
      </c>
      <c r="AB20" s="6">
        <f>'1990 state ($99)'!C17/'1990 state ($99)'!B17</f>
        <v>0.7007651931597993</v>
      </c>
      <c r="AC20" s="6">
        <f>'2000 state ($99)'!C17/'2000 state ($99)'!B17</f>
        <v>0.723611079682433</v>
      </c>
    </row>
    <row r="21" spans="1:29" ht="12.75">
      <c r="A21" t="str">
        <f>'1980 state ($99)'!$F18</f>
        <v>Kansas</v>
      </c>
      <c r="C21" s="17">
        <f>'1980 state ($99)'!$J18</f>
        <v>1765733888</v>
      </c>
      <c r="D21" s="17">
        <f>'1990 state ($99)'!$J18</f>
        <v>1938567168</v>
      </c>
      <c r="E21" s="17">
        <f>'2000 state ($99)'!$J18</f>
        <v>2932505088</v>
      </c>
      <c r="F21" s="17"/>
      <c r="G21" s="17">
        <f>'1980 state ($99)'!$R18</f>
        <v>4749.917</v>
      </c>
      <c r="H21" s="17">
        <f>'1990 state ($99)'!$R18</f>
        <v>3020.704</v>
      </c>
      <c r="I21" s="17">
        <f>'2000 state ($99)'!$R18</f>
        <v>4079.428</v>
      </c>
      <c r="J21" s="17"/>
      <c r="K21" s="17">
        <f>'1980 state ($99)'!$N18</f>
        <v>3186.279</v>
      </c>
      <c r="L21" s="17">
        <f>'1990 state ($99)'!$N18</f>
        <v>2058.716</v>
      </c>
      <c r="M21" s="17">
        <f>'2000 state ($99)'!$N18</f>
        <v>2829.156</v>
      </c>
      <c r="N21" s="17"/>
      <c r="O21" s="7">
        <f t="shared" si="0"/>
        <v>371739.945771684</v>
      </c>
      <c r="P21" s="7">
        <f t="shared" si="1"/>
        <v>641760.055933981</v>
      </c>
      <c r="Q21" s="7">
        <f t="shared" si="2"/>
        <v>718852.0272940226</v>
      </c>
      <c r="S21" s="7">
        <f>('1980 state ($99)'!$S18)/'1980 state ($99)'!$C18</f>
        <v>113504.39769731533</v>
      </c>
      <c r="T21" s="7">
        <f>('1990 state ($99)'!$S18)/'1990 state ($99)'!$C18</f>
        <v>78970.10261780105</v>
      </c>
      <c r="U21" s="7">
        <f>('2000 state ($99)'!$S18)/'2000 state ($99)'!$C18</f>
        <v>100257.94924129028</v>
      </c>
      <c r="V21" s="5"/>
      <c r="W21" s="6">
        <f>'1980 state ($99)'!U18</f>
        <v>0.3058325</v>
      </c>
      <c r="X21" s="6">
        <f>'1990 state ($99)'!U18</f>
        <v>0.2388477</v>
      </c>
      <c r="Y21" s="6">
        <f>'2000 state ($99)'!U18</f>
        <v>0.2733217</v>
      </c>
      <c r="AA21" s="6">
        <f>'1980 state ($99)'!C18/'1980 state ($99)'!B18</f>
        <v>0.6708074085836786</v>
      </c>
      <c r="AB21" s="6">
        <f>'1990 state ($99)'!C18/'1990 state ($99)'!B18</f>
        <v>0.6815350681099657</v>
      </c>
      <c r="AC21" s="6">
        <f>'2000 state ($99)'!C18/'2000 state ($99)'!B18</f>
        <v>0.6935177949504597</v>
      </c>
    </row>
    <row r="22" spans="1:29" ht="12.75">
      <c r="A22" t="str">
        <f>'1980 state ($99)'!$F19</f>
        <v>Kentucky</v>
      </c>
      <c r="C22" s="17">
        <f>'1980 state ($99)'!$J19</f>
        <v>1278161536</v>
      </c>
      <c r="D22" s="17">
        <f>'1990 state ($99)'!$J19</f>
        <v>1891647360</v>
      </c>
      <c r="E22" s="17">
        <f>'2000 state ($99)'!$J19</f>
        <v>3814249728</v>
      </c>
      <c r="F22" s="17"/>
      <c r="G22" s="17">
        <f>'1980 state ($99)'!$R19</f>
        <v>3107.236</v>
      </c>
      <c r="H22" s="17">
        <f>'1990 state ($99)'!$R19</f>
        <v>1969.496</v>
      </c>
      <c r="I22" s="17">
        <f>'2000 state ($99)'!$R19</f>
        <v>3389.652</v>
      </c>
      <c r="J22" s="17"/>
      <c r="K22" s="17">
        <f>'1980 state ($99)'!$N19</f>
        <v>2034.081</v>
      </c>
      <c r="L22" s="17">
        <f>'1990 state ($99)'!$N19</f>
        <v>1372.059</v>
      </c>
      <c r="M22" s="17">
        <f>'2000 state ($99)'!$N19</f>
        <v>2399.77</v>
      </c>
      <c r="N22" s="17"/>
      <c r="O22" s="7">
        <f t="shared" si="0"/>
        <v>411350.0023815378</v>
      </c>
      <c r="P22" s="7">
        <f t="shared" si="1"/>
        <v>960472.8113182256</v>
      </c>
      <c r="Q22" s="7">
        <f t="shared" si="2"/>
        <v>1125262.9261056888</v>
      </c>
      <c r="S22" s="7">
        <f>('1980 state ($99)'!$S19)/'1980 state ($99)'!$C19</f>
        <v>101580.10297799927</v>
      </c>
      <c r="T22" s="7">
        <f>('1990 state ($99)'!$S19)/'1990 state ($99)'!$C19</f>
        <v>75539.16095923571</v>
      </c>
      <c r="U22" s="7">
        <f>('2000 state ($99)'!$S19)/'2000 state ($99)'!$C19</f>
        <v>100380.21211396802</v>
      </c>
      <c r="V22" s="5"/>
      <c r="W22" s="6">
        <f>'1980 state ($99)'!U19</f>
        <v>0.2792906</v>
      </c>
      <c r="X22" s="6">
        <f>'1990 state ($99)'!U19</f>
        <v>0.210011</v>
      </c>
      <c r="Y22" s="6">
        <f>'2000 state ($99)'!U19</f>
        <v>0.2561169</v>
      </c>
      <c r="AA22" s="6">
        <f>'1980 state ($99)'!C19/'1980 state ($99)'!B19</f>
        <v>0.654627108421272</v>
      </c>
      <c r="AB22" s="6">
        <f>'1990 state ($99)'!C19/'1990 state ($99)'!B19</f>
        <v>0.6966552355420935</v>
      </c>
      <c r="AC22" s="6">
        <f>'2000 state ($99)'!C19/'2000 state ($99)'!B19</f>
        <v>0.7079694958484934</v>
      </c>
    </row>
    <row r="23" spans="1:29" ht="12.75">
      <c r="A23" t="str">
        <f>'1980 state ($99)'!$F20</f>
        <v>Louisiana</v>
      </c>
      <c r="C23" s="17">
        <f>'1980 state ($99)'!$J20</f>
        <v>2216166400</v>
      </c>
      <c r="D23" s="17">
        <f>'1990 state ($99)'!$J20</f>
        <v>2039128320</v>
      </c>
      <c r="E23" s="17">
        <f>'2000 state ($99)'!$J20</f>
        <v>3485700096</v>
      </c>
      <c r="F23" s="17"/>
      <c r="G23" s="17">
        <f>'1980 state ($99)'!$R20</f>
        <v>3611.368</v>
      </c>
      <c r="H23" s="17">
        <f>'1990 state ($99)'!$R20</f>
        <v>2063.983</v>
      </c>
      <c r="I23" s="17">
        <f>'2000 state ($99)'!$R20</f>
        <v>3098.51</v>
      </c>
      <c r="J23" s="17"/>
      <c r="K23" s="17">
        <f>'1980 state ($99)'!$N20</f>
        <v>2224.75</v>
      </c>
      <c r="L23" s="17">
        <f>'1990 state ($99)'!$N20</f>
        <v>1367.326</v>
      </c>
      <c r="M23" s="17">
        <f>'2000 state ($99)'!$N20</f>
        <v>2106.784</v>
      </c>
      <c r="N23" s="17"/>
      <c r="O23" s="7">
        <f t="shared" si="0"/>
        <v>613663.963351284</v>
      </c>
      <c r="P23" s="7">
        <f t="shared" si="1"/>
        <v>987957.9046920444</v>
      </c>
      <c r="Q23" s="7">
        <f t="shared" si="2"/>
        <v>1124960.0924315234</v>
      </c>
      <c r="S23" s="7">
        <f>('1980 state ($99)'!$S20)/'1980 state ($99)'!$C20</f>
        <v>123998.43312301194</v>
      </c>
      <c r="T23" s="7">
        <f>('1990 state ($99)'!$S20)/'1990 state ($99)'!$C20</f>
        <v>86733.34456727917</v>
      </c>
      <c r="U23" s="7">
        <f>('2000 state ($99)'!$S20)/'2000 state ($99)'!$C20</f>
        <v>104836.8170672735</v>
      </c>
      <c r="V23" s="5"/>
      <c r="W23" s="6">
        <f>'1980 state ($99)'!U20</f>
        <v>0.2826654</v>
      </c>
      <c r="X23" s="6">
        <f>'1990 state ($99)'!U20</f>
        <v>0.2074057</v>
      </c>
      <c r="Y23" s="6">
        <f>'2000 state ($99)'!U20</f>
        <v>0.2386805</v>
      </c>
      <c r="AA23" s="6">
        <f>'1980 state ($99)'!C20/'1980 state ($99)'!B20</f>
        <v>0.6160406849625857</v>
      </c>
      <c r="AB23" s="6">
        <f>'1990 state ($99)'!C20/'1990 state ($99)'!B20</f>
        <v>0.6624695070024931</v>
      </c>
      <c r="AC23" s="6">
        <f>'2000 state ($99)'!C20/'2000 state ($99)'!B20</f>
        <v>0.679934627249606</v>
      </c>
    </row>
    <row r="24" spans="1:29" ht="12.75">
      <c r="A24" t="str">
        <f>'1980 state ($99)'!$F21</f>
        <v>Maine</v>
      </c>
      <c r="C24" s="17">
        <f>'1980 state ($99)'!$J21</f>
        <v>539102592</v>
      </c>
      <c r="D24" s="17">
        <f>'1990 state ($99)'!$J21</f>
        <v>1367156992</v>
      </c>
      <c r="E24" s="17">
        <f>'2000 state ($99)'!$J21</f>
        <v>1591701248</v>
      </c>
      <c r="F24" s="17"/>
      <c r="G24" s="17">
        <f>'1980 state ($99)'!$R21</f>
        <v>3145.381</v>
      </c>
      <c r="H24" s="17">
        <f>'1990 state ($99)'!$R21</f>
        <v>4170.119</v>
      </c>
      <c r="I24" s="17">
        <f>'2000 state ($99)'!$R21</f>
        <v>4291.538</v>
      </c>
      <c r="J24" s="17"/>
      <c r="K24" s="17">
        <f>'1980 state ($99)'!$N21</f>
        <v>2120.998</v>
      </c>
      <c r="L24" s="17">
        <f>'1990 state ($99)'!$N21</f>
        <v>2937.147</v>
      </c>
      <c r="M24" s="17">
        <f>'2000 state ($99)'!$N21</f>
        <v>3075.252</v>
      </c>
      <c r="N24" s="17"/>
      <c r="O24" s="7">
        <f t="shared" si="0"/>
        <v>171395.00492945052</v>
      </c>
      <c r="P24" s="7">
        <f t="shared" si="1"/>
        <v>327846.0379667823</v>
      </c>
      <c r="Q24" s="7">
        <f t="shared" si="2"/>
        <v>370892.9637812831</v>
      </c>
      <c r="S24" s="7">
        <f>('1980 state ($99)'!$S21)/'1980 state ($99)'!$C21</f>
        <v>102242.51209195134</v>
      </c>
      <c r="T24" s="7">
        <f>('1990 state ($99)'!$S21)/'1990 state ($99)'!$C21</f>
        <v>132529.87395301452</v>
      </c>
      <c r="U24" s="7">
        <f>('2000 state ($99)'!$S21)/'2000 state ($99)'!$C21</f>
        <v>120412.99967376035</v>
      </c>
      <c r="V24" s="5"/>
      <c r="W24" s="6">
        <f>'1980 state ($99)'!U21</f>
        <v>0.2895739</v>
      </c>
      <c r="X24" s="6">
        <f>'1990 state ($99)'!U21</f>
        <v>0.269581</v>
      </c>
      <c r="Y24" s="6">
        <f>'2000 state ($99)'!U21</f>
        <v>0.2815998</v>
      </c>
      <c r="AA24" s="6">
        <f>'1980 state ($99)'!C21/'1980 state ($99)'!B21</f>
        <v>0.6743215277723135</v>
      </c>
      <c r="AB24" s="6">
        <f>'1990 state ($99)'!C21/'1990 state ($99)'!B21</f>
        <v>0.7043317413974233</v>
      </c>
      <c r="AC24" s="6">
        <f>'2000 state ($99)'!C21/'2000 state ($99)'!B21</f>
        <v>0.7165851340072336</v>
      </c>
    </row>
    <row r="25" spans="1:29" ht="12.75">
      <c r="A25" t="str">
        <f>'1980 state ($99)'!$F22</f>
        <v>Maryland</v>
      </c>
      <c r="C25" s="17">
        <f>'1980 state ($99)'!$J22</f>
        <v>4525458432</v>
      </c>
      <c r="D25" s="17">
        <f>'1990 state ($99)'!$J22</f>
        <v>7418500096</v>
      </c>
      <c r="E25" s="17">
        <f>'2000 state ($99)'!$J22</f>
        <v>9560833024</v>
      </c>
      <c r="F25" s="17"/>
      <c r="G25" s="17">
        <f>'1980 state ($99)'!$R22</f>
        <v>5857.85</v>
      </c>
      <c r="H25" s="17">
        <f>'1990 state ($99)'!$R22</f>
        <v>6523.743</v>
      </c>
      <c r="I25" s="17">
        <f>'2000 state ($99)'!$R22</f>
        <v>7127.281</v>
      </c>
      <c r="J25" s="17"/>
      <c r="K25" s="17">
        <f>'1980 state ($99)'!$N22</f>
        <v>3596.175</v>
      </c>
      <c r="L25" s="17">
        <f>'1990 state ($99)'!$N22</f>
        <v>4263.68</v>
      </c>
      <c r="M25" s="17">
        <f>'2000 state ($99)'!$N22</f>
        <v>4849.586</v>
      </c>
      <c r="N25" s="17"/>
      <c r="O25" s="7">
        <f t="shared" si="0"/>
        <v>772545.97369342</v>
      </c>
      <c r="P25" s="7">
        <f t="shared" si="1"/>
        <v>1137153.9461318448</v>
      </c>
      <c r="Q25" s="7">
        <f t="shared" si="2"/>
        <v>1341441.8519488708</v>
      </c>
      <c r="S25" s="7">
        <f>('1980 state ($99)'!$S22)/'1980 state ($99)'!$C22</f>
        <v>155911.53870966905</v>
      </c>
      <c r="T25" s="7">
        <f>('1990 state ($99)'!$S22)/'1990 state ($99)'!$C22</f>
        <v>192234.97212162995</v>
      </c>
      <c r="U25" s="7">
        <f>('2000 state ($99)'!$S22)/'2000 state ($99)'!$C22</f>
        <v>181120.18186995786</v>
      </c>
      <c r="V25" s="5"/>
      <c r="W25" s="6">
        <f>'1980 state ($99)'!U22</f>
        <v>0.3494115</v>
      </c>
      <c r="X25" s="6">
        <f>'1990 state ($99)'!U22</f>
        <v>0.288558</v>
      </c>
      <c r="Y25" s="6">
        <f>'2000 state ($99)'!U22</f>
        <v>0.3011052</v>
      </c>
      <c r="AA25" s="6">
        <f>'1980 state ($99)'!C22/'1980 state ($99)'!B22</f>
        <v>0.6139069253319072</v>
      </c>
      <c r="AB25" s="6">
        <f>'1990 state ($99)'!C22/'1990 state ($99)'!B22</f>
        <v>0.653563450002845</v>
      </c>
      <c r="AC25" s="6">
        <f>'2000 state ($99)'!C22/'2000 state ($99)'!B22</f>
        <v>0.6804259148231222</v>
      </c>
    </row>
    <row r="26" spans="1:29" ht="12.75">
      <c r="A26" t="str">
        <f>'1980 state ($99)'!$F23</f>
        <v>Massachusetts</v>
      </c>
      <c r="C26" s="17">
        <f>'1980 state ($99)'!$J23</f>
        <v>5115107840</v>
      </c>
      <c r="D26" s="17">
        <f>'1990 state ($99)'!$J23</f>
        <v>11840002048</v>
      </c>
      <c r="E26" s="17">
        <f>'2000 state ($99)'!$J23</f>
        <v>14027061248</v>
      </c>
      <c r="F26" s="17"/>
      <c r="G26" s="17">
        <f>'1980 state ($99)'!$R23</f>
        <v>4658.411</v>
      </c>
      <c r="H26" s="17">
        <f>'1990 state ($99)'!$R23</f>
        <v>8901.44</v>
      </c>
      <c r="I26" s="17">
        <f>'2000 state ($99)'!$R23</f>
        <v>9321.855</v>
      </c>
      <c r="J26" s="17"/>
      <c r="K26" s="17">
        <f>'1980 state ($99)'!$N23</f>
        <v>2685.722</v>
      </c>
      <c r="L26" s="17">
        <f>'1990 state ($99)'!$N23</f>
        <v>5335.141</v>
      </c>
      <c r="M26" s="17">
        <f>'2000 state ($99)'!$N23</f>
        <v>5802.732</v>
      </c>
      <c r="N26" s="17"/>
      <c r="O26" s="7">
        <f t="shared" si="0"/>
        <v>1098037.0431033242</v>
      </c>
      <c r="P26" s="7">
        <f t="shared" si="1"/>
        <v>1330122.0979976272</v>
      </c>
      <c r="Q26" s="7">
        <f t="shared" si="2"/>
        <v>1504749.9932148699</v>
      </c>
      <c r="S26" s="7">
        <f>('1980 state ($99)'!$S23)/'1980 state ($99)'!$C23</f>
        <v>126901.50231367431</v>
      </c>
      <c r="T26" s="7">
        <f>('1990 state ($99)'!$S23)/'1990 state ($99)'!$C23</f>
        <v>252196.843297081</v>
      </c>
      <c r="U26" s="7">
        <f>('2000 state ($99)'!$S23)/'2000 state ($99)'!$C23</f>
        <v>239308.55297424822</v>
      </c>
      <c r="V26" s="5"/>
      <c r="W26" s="6">
        <f>'1980 state ($99)'!U23</f>
        <v>0.367453</v>
      </c>
      <c r="X26" s="6">
        <f>'1990 state ($99)'!U23</f>
        <v>0.3371694</v>
      </c>
      <c r="Y26" s="6">
        <f>'2000 state ($99)'!U23</f>
        <v>0.3121108</v>
      </c>
      <c r="AA26" s="6">
        <f>'1980 state ($99)'!C23/'1980 state ($99)'!B23</f>
        <v>0.5765317480819676</v>
      </c>
      <c r="AB26" s="6">
        <f>'1990 state ($99)'!C23/'1990 state ($99)'!B23</f>
        <v>0.5993570795152232</v>
      </c>
      <c r="AC26" s="6">
        <f>'2000 state ($99)'!C23/'2000 state ($99)'!B23</f>
        <v>0.6224868863038406</v>
      </c>
    </row>
    <row r="27" spans="1:29" ht="12.75">
      <c r="A27" t="str">
        <f>'1980 state ($99)'!$F24</f>
        <v>Michigan</v>
      </c>
      <c r="C27" s="17">
        <f>'1980 state ($99)'!$J24</f>
        <v>10390330368</v>
      </c>
      <c r="D27" s="17">
        <f>'1990 state ($99)'!$J24</f>
        <v>9924272128</v>
      </c>
      <c r="E27" s="17">
        <f>'2000 state ($99)'!$J24</f>
        <v>17592858624</v>
      </c>
      <c r="F27" s="17"/>
      <c r="G27" s="17">
        <f>'1980 state ($99)'!$R24</f>
        <v>5359.761</v>
      </c>
      <c r="H27" s="17">
        <f>'1990 state ($99)'!$R24</f>
        <v>4088.592</v>
      </c>
      <c r="I27" s="17">
        <f>'2000 state ($99)'!$R24</f>
        <v>6298.661</v>
      </c>
      <c r="J27" s="17"/>
      <c r="K27" s="17">
        <f>'1980 state ($99)'!$N24</f>
        <v>3836.351</v>
      </c>
      <c r="L27" s="17">
        <f>'1990 state ($99)'!$N24</f>
        <v>2911.729</v>
      </c>
      <c r="M27" s="17">
        <f>'2000 state ($99)'!$N24</f>
        <v>4664.382</v>
      </c>
      <c r="N27" s="17"/>
      <c r="O27" s="7">
        <f t="shared" si="0"/>
        <v>1938580.9120966399</v>
      </c>
      <c r="P27" s="7">
        <f t="shared" si="1"/>
        <v>2427308.014103633</v>
      </c>
      <c r="Q27" s="7">
        <f t="shared" si="2"/>
        <v>2793110.888806367</v>
      </c>
      <c r="S27" s="7">
        <f>('1980 state ($99)'!$S24)/'1980 state ($99)'!$C24</f>
        <v>109308.74523169266</v>
      </c>
      <c r="T27" s="7">
        <f>('1990 state ($99)'!$S24)/'1990 state ($99)'!$C24</f>
        <v>96207.11410665643</v>
      </c>
      <c r="U27" s="7">
        <f>('2000 state ($99)'!$S24)/'2000 state ($99)'!$C24</f>
        <v>141093.21292852308</v>
      </c>
      <c r="V27" s="5"/>
      <c r="W27" s="6">
        <f>'1980 state ($99)'!U24</f>
        <v>0.3312506</v>
      </c>
      <c r="X27" s="6">
        <f>'1990 state ($99)'!U24</f>
        <v>0.2545133</v>
      </c>
      <c r="Y27" s="6">
        <f>'2000 state ($99)'!U24</f>
        <v>0.2792624</v>
      </c>
      <c r="AA27" s="6">
        <f>'1980 state ($99)'!C24/'1980 state ($99)'!B24</f>
        <v>0.7157690420393821</v>
      </c>
      <c r="AB27" s="6">
        <f>'1990 state ($99)'!C24/'1990 state ($99)'!B24</f>
        <v>0.7121594823577322</v>
      </c>
      <c r="AC27" s="6">
        <f>'2000 state ($99)'!C24/'2000 state ($99)'!B24</f>
        <v>0.740535481587435</v>
      </c>
    </row>
    <row r="28" spans="1:29" ht="12.75">
      <c r="A28" t="str">
        <f>'1980 state ($99)'!$F25</f>
        <v>Minnesota</v>
      </c>
      <c r="C28" s="17">
        <f>'1980 state ($99)'!$J25</f>
        <v>4107958272</v>
      </c>
      <c r="D28" s="17">
        <f>'1990 state ($99)'!$J25</f>
        <v>4137303552</v>
      </c>
      <c r="E28" s="17">
        <f>'2000 state ($99)'!$J25</f>
        <v>7665030144</v>
      </c>
      <c r="F28" s="17"/>
      <c r="G28" s="17">
        <f>'1980 state ($99)'!$R25</f>
        <v>5929.938</v>
      </c>
      <c r="H28" s="17">
        <f>'1990 state ($99)'!$R25</f>
        <v>3496.949</v>
      </c>
      <c r="I28" s="17">
        <f>'2000 state ($99)'!$R25</f>
        <v>5425.882</v>
      </c>
      <c r="J28" s="17"/>
      <c r="K28" s="17">
        <f>'1980 state ($99)'!$N25</f>
        <v>4026.889</v>
      </c>
      <c r="L28" s="17">
        <f>'1990 state ($99)'!$N25</f>
        <v>2519.416</v>
      </c>
      <c r="M28" s="17">
        <f>'2000 state ($99)'!$N25</f>
        <v>4047.891</v>
      </c>
      <c r="N28" s="17"/>
      <c r="O28" s="7">
        <f t="shared" si="0"/>
        <v>692748.9413885946</v>
      </c>
      <c r="P28" s="7">
        <f t="shared" si="1"/>
        <v>1183118.0700662206</v>
      </c>
      <c r="Q28" s="7">
        <f t="shared" si="2"/>
        <v>1412679.1080233592</v>
      </c>
      <c r="S28" s="7">
        <f>('1980 state ($99)'!$S25)/'1980 state ($99)'!$C25</f>
        <v>144254.72378596</v>
      </c>
      <c r="T28" s="7">
        <f>('1990 state ($99)'!$S25)/'1990 state ($99)'!$C25</f>
        <v>107094.5379784603</v>
      </c>
      <c r="U28" s="7">
        <f>('2000 state ($99)'!$S25)/'2000 state ($99)'!$C25</f>
        <v>139938.33798053203</v>
      </c>
      <c r="V28" s="5"/>
      <c r="W28" s="6">
        <f>'1980 state ($99)'!U25</f>
        <v>0.3397475</v>
      </c>
      <c r="X28" s="6">
        <f>'1990 state ($99)'!U25</f>
        <v>0.2786358</v>
      </c>
      <c r="Y28" s="6">
        <f>'2000 state ($99)'!U25</f>
        <v>0.304894</v>
      </c>
      <c r="AA28" s="6">
        <f>'1980 state ($99)'!C25/'1980 state ($99)'!B25</f>
        <v>0.6790778056173122</v>
      </c>
      <c r="AB28" s="6">
        <f>'1990 state ($99)'!C25/'1990 state ($99)'!B25</f>
        <v>0.720461000336141</v>
      </c>
      <c r="AC28" s="6">
        <f>'2000 state ($99)'!C25/'2000 state ($99)'!B25</f>
        <v>0.7460337159231215</v>
      </c>
    </row>
    <row r="29" spans="1:29" ht="12.75">
      <c r="A29" t="str">
        <f>'1980 state ($99)'!$F26</f>
        <v>Mississippi</v>
      </c>
      <c r="C29" s="17">
        <f>'1980 state ($99)'!$J26</f>
        <v>1007276608</v>
      </c>
      <c r="D29" s="17">
        <f>'1990 state ($99)'!$J26</f>
        <v>1105440512</v>
      </c>
      <c r="E29" s="17">
        <f>'2000 state ($99)'!$J26</f>
        <v>2002671872</v>
      </c>
      <c r="F29" s="17"/>
      <c r="G29" s="17">
        <f>'1980 state ($99)'!$R26</f>
        <v>2157.339</v>
      </c>
      <c r="H29" s="17">
        <f>'1990 state ($99)'!$R26</f>
        <v>1696.593</v>
      </c>
      <c r="I29" s="17">
        <f>'2000 state ($99)'!$R26</f>
        <v>2645.135</v>
      </c>
      <c r="J29" s="17"/>
      <c r="K29" s="17">
        <f>'1980 state ($99)'!$N26</f>
        <v>1524.216</v>
      </c>
      <c r="L29" s="17">
        <f>'1990 state ($99)'!$N26</f>
        <v>1215.958</v>
      </c>
      <c r="M29" s="17">
        <f>'2000 state ($99)'!$N26</f>
        <v>1913.338</v>
      </c>
      <c r="N29" s="17"/>
      <c r="O29" s="7">
        <f t="shared" si="0"/>
        <v>466906.9664062996</v>
      </c>
      <c r="P29" s="7">
        <f t="shared" si="1"/>
        <v>651564.9374953215</v>
      </c>
      <c r="Q29" s="7">
        <f t="shared" si="2"/>
        <v>757115.1839131083</v>
      </c>
      <c r="S29" s="7">
        <f>('1980 state ($99)'!$S26)/'1980 state ($99)'!$C26</f>
        <v>82710.08014872341</v>
      </c>
      <c r="T29" s="7">
        <f>('1990 state ($99)'!$S26)/'1990 state ($99)'!$C26</f>
        <v>69491.41088916686</v>
      </c>
      <c r="U29" s="7">
        <f>('2000 state ($99)'!$S26)/'2000 state ($99)'!$C26</f>
        <v>87924.65165793836</v>
      </c>
      <c r="V29" s="5"/>
      <c r="W29" s="6">
        <f>'1980 state ($99)'!U26</f>
        <v>0.2385265</v>
      </c>
      <c r="X29" s="6">
        <f>'1990 state ($99)'!U26</f>
        <v>0.1994234</v>
      </c>
      <c r="Y29" s="6">
        <f>'2000 state ($99)'!U26</f>
        <v>0.2382119</v>
      </c>
      <c r="AA29" s="6">
        <f>'1980 state ($99)'!C26/'1980 state ($99)'!B26</f>
        <v>0.7065259991314203</v>
      </c>
      <c r="AB29" s="6">
        <f>'1990 state ($99)'!C26/'1990 state ($99)'!B26</f>
        <v>0.7167056608048962</v>
      </c>
      <c r="AC29" s="6">
        <f>'2000 state ($99)'!C26/'2000 state ($99)'!B26</f>
        <v>0.7233421547927276</v>
      </c>
    </row>
    <row r="30" spans="1:29" ht="12.75">
      <c r="A30" t="str">
        <f>'1980 state ($99)'!$F27</f>
        <v>Missouri</v>
      </c>
      <c r="C30" s="17">
        <f>'1980 state ($99)'!$J27</f>
        <v>2607953152</v>
      </c>
      <c r="D30" s="17">
        <f>'1990 state ($99)'!$J27</f>
        <v>3644891392</v>
      </c>
      <c r="E30" s="17">
        <f>'2000 state ($99)'!$J27</f>
        <v>6112291840</v>
      </c>
      <c r="F30" s="17"/>
      <c r="G30" s="17">
        <f>'1980 state ($99)'!$R27</f>
        <v>3470.621</v>
      </c>
      <c r="H30" s="17">
        <f>'1990 state ($99)'!$R27</f>
        <v>2702.851</v>
      </c>
      <c r="I30" s="17">
        <f>'2000 state ($99)'!$R27</f>
        <v>3963.264</v>
      </c>
      <c r="J30" s="17"/>
      <c r="K30" s="17">
        <f>'1980 state ($99)'!$N27</f>
        <v>2279.693</v>
      </c>
      <c r="L30" s="17">
        <f>'1990 state ($99)'!$N27</f>
        <v>1867.012</v>
      </c>
      <c r="M30" s="17">
        <f>'2000 state ($99)'!$N27</f>
        <v>2794.805</v>
      </c>
      <c r="N30" s="17"/>
      <c r="O30" s="7">
        <f t="shared" si="0"/>
        <v>751437.0344673187</v>
      </c>
      <c r="P30" s="7">
        <f t="shared" si="1"/>
        <v>1348535.8208795083</v>
      </c>
      <c r="Q30" s="7">
        <f t="shared" si="2"/>
        <v>1542236.8633530342</v>
      </c>
      <c r="S30" s="7">
        <f>('1980 state ($99)'!$S27)/'1980 state ($99)'!$C27</f>
        <v>105571.88891151221</v>
      </c>
      <c r="T30" s="7">
        <f>('1990 state ($99)'!$S27)/'1990 state ($99)'!$C27</f>
        <v>90692.72044943554</v>
      </c>
      <c r="U30" s="7">
        <f>('2000 state ($99)'!$S27)/'2000 state ($99)'!$C27</f>
        <v>110745.9694664309</v>
      </c>
      <c r="V30" s="5"/>
      <c r="W30" s="6">
        <f>'1980 state ($99)'!U27</f>
        <v>0.293507</v>
      </c>
      <c r="X30" s="6">
        <f>'1990 state ($99)'!U27</f>
        <v>0.2305986</v>
      </c>
      <c r="Y30" s="6">
        <f>'2000 state ($99)'!U27</f>
        <v>0.2633728</v>
      </c>
      <c r="AA30" s="6">
        <f>'1980 state ($99)'!C27/'1980 state ($99)'!B27</f>
        <v>0.6568545436903898</v>
      </c>
      <c r="AB30" s="6">
        <f>'1990 state ($99)'!C27/'1990 state ($99)'!B27</f>
        <v>0.6907567079982728</v>
      </c>
      <c r="AC30" s="6">
        <f>'2000 state ($99)'!C27/'2000 state ($99)'!B27</f>
        <v>0.7051776870708485</v>
      </c>
    </row>
    <row r="31" spans="1:29" ht="12.75">
      <c r="A31" t="str">
        <f>'1980 state ($99)'!$F28</f>
        <v>Montana</v>
      </c>
      <c r="C31" s="17">
        <f>'1980 state ($99)'!$J28</f>
        <v>428192928</v>
      </c>
      <c r="D31" s="17">
        <f>'1990 state ($99)'!$J28</f>
        <v>490939264</v>
      </c>
      <c r="E31" s="17">
        <f>'2000 state ($99)'!$J28</f>
        <v>1037627648</v>
      </c>
      <c r="F31" s="17"/>
      <c r="G31" s="17">
        <f>'1980 state ($99)'!$R28</f>
        <v>3878.84</v>
      </c>
      <c r="H31" s="17">
        <f>'1990 state ($99)'!$R28</f>
        <v>2384.416</v>
      </c>
      <c r="I31" s="17">
        <f>'2000 state ($99)'!$R28</f>
        <v>4190.37</v>
      </c>
      <c r="J31" s="17"/>
      <c r="K31" s="17">
        <f>'1980 state ($99)'!$N28</f>
        <v>2516.458</v>
      </c>
      <c r="L31" s="17">
        <f>'1990 state ($99)'!$N28</f>
        <v>1602.334</v>
      </c>
      <c r="M31" s="17">
        <f>'2000 state ($99)'!$N28</f>
        <v>2894.827</v>
      </c>
      <c r="N31" s="17"/>
      <c r="O31" s="7">
        <f t="shared" si="0"/>
        <v>110392.00585742129</v>
      </c>
      <c r="P31" s="7">
        <f t="shared" si="1"/>
        <v>205894.97134728168</v>
      </c>
      <c r="Q31" s="7">
        <f t="shared" si="2"/>
        <v>247621.9636929436</v>
      </c>
      <c r="S31" s="7">
        <f>('1980 state ($99)'!$S28)/'1980 state ($99)'!$C28</f>
        <v>118763.51851583448</v>
      </c>
      <c r="T31" s="7">
        <f>('1990 state ($99)'!$S28)/'1990 state ($99)'!$C28</f>
        <v>81022.1306199762</v>
      </c>
      <c r="U31" s="7">
        <f>('2000 state ($99)'!$S28)/'2000 state ($99)'!$C28</f>
        <v>119956.3096655386</v>
      </c>
      <c r="V31" s="5"/>
      <c r="W31" s="6">
        <f>'1980 state ($99)'!U28</f>
        <v>0.3016035</v>
      </c>
      <c r="X31" s="6">
        <f>'1990 state ($99)'!U28</f>
        <v>0.2307041</v>
      </c>
      <c r="Y31" s="6">
        <f>'2000 state ($99)'!U28</f>
        <v>0.2618311</v>
      </c>
      <c r="AA31" s="6">
        <f>'1980 state ($99)'!C28/'1980 state ($99)'!B28</f>
        <v>0.648765551813913</v>
      </c>
      <c r="AB31" s="6">
        <f>'1990 state ($99)'!C28/'1990 state ($99)'!B28</f>
        <v>0.6720030027089657</v>
      </c>
      <c r="AC31" s="6">
        <f>'2000 state ($99)'!C28/'2000 state ($99)'!B28</f>
        <v>0.6908286417328326</v>
      </c>
    </row>
    <row r="32" spans="1:29" ht="12.75">
      <c r="A32" t="str">
        <f>'1980 state ($99)'!$F29</f>
        <v>Nebraska</v>
      </c>
      <c r="C32" s="17">
        <f>'1980 state ($99)'!$J29</f>
        <v>763762240</v>
      </c>
      <c r="D32" s="17">
        <f>'1990 state ($99)'!$J29</f>
        <v>853186688</v>
      </c>
      <c r="E32" s="17">
        <f>'2000 state ($99)'!$J29</f>
        <v>1674232704</v>
      </c>
      <c r="F32" s="17"/>
      <c r="G32" s="17">
        <f>'1980 state ($99)'!$R29</f>
        <v>3720.624</v>
      </c>
      <c r="H32" s="17">
        <f>'1990 state ($99)'!$R29</f>
        <v>2130.932</v>
      </c>
      <c r="I32" s="17">
        <f>'2000 state ($99)'!$R29</f>
        <v>3727.326</v>
      </c>
      <c r="J32" s="17"/>
      <c r="K32" s="17">
        <f>'1980 state ($99)'!$N29</f>
        <v>2433.34</v>
      </c>
      <c r="L32" s="17">
        <f>'1990 state ($99)'!$N29</f>
        <v>1418.719</v>
      </c>
      <c r="M32" s="17">
        <f>'2000 state ($99)'!$N29</f>
        <v>2513.629</v>
      </c>
      <c r="N32" s="17"/>
      <c r="O32" s="7">
        <f t="shared" si="0"/>
        <v>205277.996379102</v>
      </c>
      <c r="P32" s="7">
        <f t="shared" si="1"/>
        <v>400381.93992112373</v>
      </c>
      <c r="Q32" s="7">
        <f t="shared" si="2"/>
        <v>449177.96404178225</v>
      </c>
      <c r="S32" s="7">
        <f>('1980 state ($99)'!$S29)/'1980 state ($99)'!$C29</f>
        <v>108070.15594462144</v>
      </c>
      <c r="T32" s="7">
        <f>('1990 state ($99)'!$S29)/'1990 state ($99)'!$C29</f>
        <v>72159.57272804472</v>
      </c>
      <c r="U32" s="7">
        <f>('2000 state ($99)'!$S29)/'2000 state ($99)'!$C29</f>
        <v>100306.2323444158</v>
      </c>
      <c r="V32" s="5"/>
      <c r="W32" s="6">
        <f>'1980 state ($99)'!U29</f>
        <v>0.3092441</v>
      </c>
      <c r="X32" s="6">
        <f>'1990 state ($99)'!U29</f>
        <v>0.2311773</v>
      </c>
      <c r="Y32" s="6">
        <f>'2000 state ($99)'!U29</f>
        <v>0.2710233</v>
      </c>
      <c r="AA32" s="6">
        <f>'1980 state ($99)'!C29/'1980 state ($99)'!B29</f>
        <v>0.6540140311080243</v>
      </c>
      <c r="AB32" s="6">
        <f>'1990 state ($99)'!C29/'1990 state ($99)'!B29</f>
        <v>0.6657742717558673</v>
      </c>
      <c r="AC32" s="6">
        <f>'2000 state ($99)'!C29/'2000 state ($99)'!B29</f>
        <v>0.6743786614459315</v>
      </c>
    </row>
    <row r="33" spans="1:29" ht="12.75">
      <c r="A33" t="str">
        <f>'1980 state ($99)'!$F30</f>
        <v>Nevada</v>
      </c>
      <c r="C33" s="17">
        <f>'1980 state ($99)'!$J30</f>
        <v>817402432</v>
      </c>
      <c r="D33" s="17">
        <f>'1990 state ($99)'!$J30</f>
        <v>932990656</v>
      </c>
      <c r="E33" s="17">
        <f>'2000 state ($99)'!$J30</f>
        <v>2297021184</v>
      </c>
      <c r="F33" s="17"/>
      <c r="G33" s="17">
        <f>'1980 state ($99)'!$R30</f>
        <v>5780.986</v>
      </c>
      <c r="H33" s="17">
        <f>'1990 state ($99)'!$R30</f>
        <v>3665.024</v>
      </c>
      <c r="I33" s="17">
        <f>'2000 state ($99)'!$R30</f>
        <v>5024.117</v>
      </c>
      <c r="J33" s="17"/>
      <c r="K33" s="17">
        <f>'1980 state ($99)'!$N30</f>
        <v>3292.817</v>
      </c>
      <c r="L33" s="17">
        <f>'1990 state ($99)'!$N30</f>
        <v>2016.27</v>
      </c>
      <c r="M33" s="17">
        <f>'2000 state ($99)'!$N30</f>
        <v>3073.555</v>
      </c>
      <c r="N33" s="17"/>
      <c r="O33" s="7">
        <f t="shared" si="0"/>
        <v>141394.9855612866</v>
      </c>
      <c r="P33" s="7">
        <f t="shared" si="1"/>
        <v>254566.04267802887</v>
      </c>
      <c r="Q33" s="7">
        <f t="shared" si="2"/>
        <v>457198.9832243158</v>
      </c>
      <c r="S33" s="7">
        <f>('1980 state ($99)'!$S30)/'1980 state ($99)'!$C30</f>
        <v>188370.79466742105</v>
      </c>
      <c r="T33" s="7">
        <f>('1990 state ($99)'!$S30)/'1990 state ($99)'!$C30</f>
        <v>147546.44261998852</v>
      </c>
      <c r="U33" s="7">
        <f>('2000 state ($99)'!$S30)/'2000 state ($99)'!$C30</f>
        <v>168613.2301076774</v>
      </c>
      <c r="V33" s="5"/>
      <c r="W33" s="6">
        <f>'1980 state ($99)'!U30</f>
        <v>0.3176418</v>
      </c>
      <c r="X33" s="6">
        <f>'1990 state ($99)'!U30</f>
        <v>0.2317551</v>
      </c>
      <c r="Y33" s="6">
        <f>'2000 state ($99)'!U30</f>
        <v>0.2474197</v>
      </c>
      <c r="AA33" s="6">
        <f>'1980 state ($99)'!C30/'1980 state ($99)'!B30</f>
        <v>0.5695945020504516</v>
      </c>
      <c r="AB33" s="6">
        <f>'1990 state ($99)'!C30/'1990 state ($99)'!B30</f>
        <v>0.5501382012443514</v>
      </c>
      <c r="AC33" s="6">
        <f>'2000 state ($99)'!C30/'2000 state ($99)'!B30</f>
        <v>0.6117602194420285</v>
      </c>
    </row>
    <row r="34" spans="1:29" ht="12.75">
      <c r="A34" t="s">
        <v>193</v>
      </c>
      <c r="C34" s="17">
        <f>'1980 state ($99)'!$J31</f>
        <v>638592448</v>
      </c>
      <c r="D34" s="17">
        <f>'1990 state ($99)'!$J31</f>
        <v>1596936704</v>
      </c>
      <c r="E34" s="17">
        <f>'2000 state ($99)'!$J31</f>
        <v>1743287424</v>
      </c>
      <c r="F34" s="17"/>
      <c r="G34" s="17">
        <f>'1980 state ($99)'!$R31</f>
        <v>3842.013</v>
      </c>
      <c r="H34" s="17">
        <f>'1990 state ($99)'!$R31</f>
        <v>5694.905</v>
      </c>
      <c r="I34" s="17">
        <f>'2000 state ($99)'!$R31</f>
        <v>5270.185</v>
      </c>
      <c r="J34" s="17"/>
      <c r="K34" s="17">
        <f>'1980 state ($99)'!$N31</f>
        <v>2516.006</v>
      </c>
      <c r="L34" s="17">
        <f>'1990 state ($99)'!$N31</f>
        <v>3881.836</v>
      </c>
      <c r="M34" s="17">
        <f>'2000 state ($99)'!$N31</f>
        <v>3672.011</v>
      </c>
      <c r="N34" s="17"/>
      <c r="O34" s="7">
        <f t="shared" si="0"/>
        <v>166212.9847035916</v>
      </c>
      <c r="P34" s="7">
        <f t="shared" si="1"/>
        <v>280414.9856757927</v>
      </c>
      <c r="Q34" s="7">
        <f t="shared" si="2"/>
        <v>330782.9656833678</v>
      </c>
      <c r="S34" s="7">
        <f>('1980 state ($99)'!$S31)/'1980 state ($99)'!$C31</f>
        <v>125702.88928062185</v>
      </c>
      <c r="T34" s="7">
        <f>('1990 state ($99)'!$S31)/'1990 state ($99)'!$C31</f>
        <v>187446.7430914894</v>
      </c>
      <c r="U34" s="7">
        <f>('2000 state ($99)'!$S31)/'2000 state ($99)'!$C31</f>
        <v>153730.26023707385</v>
      </c>
      <c r="V34" s="5"/>
      <c r="W34" s="6">
        <f>'1980 state ($99)'!U31</f>
        <v>0.3257134</v>
      </c>
      <c r="X34" s="6">
        <f>'1990 state ($99)'!U31</f>
        <v>0.2925054</v>
      </c>
      <c r="Y34" s="6">
        <f>'2000 state ($99)'!U31</f>
        <v>0.2962434</v>
      </c>
      <c r="AA34" s="6">
        <f>'1980 state ($99)'!C31/'1980 state ($99)'!B31</f>
        <v>0.6548665941720644</v>
      </c>
      <c r="AB34" s="6">
        <f>'1990 state ($99)'!C31/'1990 state ($99)'!B31</f>
        <v>0.6816331094565458</v>
      </c>
      <c r="AC34" s="6">
        <f>'2000 state ($99)'!C31/'2000 state ($99)'!B31</f>
        <v>0.6967519747235387</v>
      </c>
    </row>
    <row r="35" spans="1:29" ht="12.75">
      <c r="A35" t="str">
        <f>'1980 state ($99)'!$F32</f>
        <v>New Jersey</v>
      </c>
      <c r="C35" s="17">
        <f>'1980 state ($99)'!$J32</f>
        <v>8955282432</v>
      </c>
      <c r="D35" s="17">
        <f>'1990 state ($99)'!$J32</f>
        <v>15010032640</v>
      </c>
      <c r="E35" s="17">
        <f>'2000 state ($99)'!$J32</f>
        <v>17601245184</v>
      </c>
      <c r="F35" s="17"/>
      <c r="G35" s="17">
        <f>'1980 state ($99)'!$R32</f>
        <v>5687.299</v>
      </c>
      <c r="H35" s="17">
        <f>'1990 state ($99)'!$R32</f>
        <v>8282.133</v>
      </c>
      <c r="I35" s="17">
        <f>'2000 state ($99)'!$R32</f>
        <v>8753.289</v>
      </c>
      <c r="J35" s="17"/>
      <c r="K35" s="17">
        <f>'1980 state ($99)'!$N32</f>
        <v>3527.239</v>
      </c>
      <c r="L35" s="17">
        <f>'1990 state ($99)'!$N32</f>
        <v>5420.164</v>
      </c>
      <c r="M35" s="17">
        <f>'2000 state ($99)'!$N32</f>
        <v>5766.054</v>
      </c>
      <c r="N35" s="17"/>
      <c r="O35" s="7">
        <f t="shared" si="0"/>
        <v>1574610.8006630212</v>
      </c>
      <c r="P35" s="7">
        <f t="shared" si="1"/>
        <v>1812339.0001102374</v>
      </c>
      <c r="Q35" s="7">
        <f t="shared" si="2"/>
        <v>2010815.041523249</v>
      </c>
      <c r="S35" s="7">
        <f>('1980 state ($99)'!$S32)/'1980 state ($99)'!$C32</f>
        <v>154361.7047461246</v>
      </c>
      <c r="T35" s="7">
        <f>('1990 state ($99)'!$S32)/'1990 state ($99)'!$C32</f>
        <v>246994.69040174052</v>
      </c>
      <c r="U35" s="7">
        <f>('2000 state ($99)'!$S32)/'2000 state ($99)'!$C32</f>
        <v>214629.7766825889</v>
      </c>
      <c r="V35" s="5"/>
      <c r="W35" s="6">
        <f>'1980 state ($99)'!U32</f>
        <v>0.3262733</v>
      </c>
      <c r="X35" s="6">
        <f>'1990 state ($99)'!U32</f>
        <v>0.2828888</v>
      </c>
      <c r="Y35" s="6">
        <f>'2000 state ($99)'!U32</f>
        <v>0.2996072</v>
      </c>
      <c r="AA35" s="6">
        <f>'1980 state ($99)'!C32/'1980 state ($99)'!B32</f>
        <v>0.620195888523069</v>
      </c>
      <c r="AB35" s="6">
        <f>'1990 state ($99)'!C32/'1990 state ($99)'!B32</f>
        <v>0.6544405706145426</v>
      </c>
      <c r="AC35" s="6">
        <f>'2000 state ($99)'!C32/'2000 state ($99)'!B32</f>
        <v>0.6587300573321501</v>
      </c>
    </row>
    <row r="36" spans="1:29" ht="12.75">
      <c r="A36" t="str">
        <f>'1980 state ($99)'!$F33</f>
        <v>New Mexico</v>
      </c>
      <c r="C36" s="17">
        <f>'1980 state ($99)'!$J33</f>
        <v>843683584</v>
      </c>
      <c r="D36" s="17">
        <f>'1990 state ($99)'!$J33</f>
        <v>1122229888</v>
      </c>
      <c r="E36" s="17">
        <f>'2000 state ($99)'!$J33</f>
        <v>2145111168</v>
      </c>
      <c r="F36" s="17"/>
      <c r="G36" s="17">
        <f>'1980 state ($99)'!$R33</f>
        <v>3566.799</v>
      </c>
      <c r="H36" s="17">
        <f>'1990 state ($99)'!$R33</f>
        <v>3068.415</v>
      </c>
      <c r="I36" s="17">
        <f>'2000 state ($99)'!$R33</f>
        <v>4521.735</v>
      </c>
      <c r="J36" s="17"/>
      <c r="K36" s="17">
        <f>'1980 state ($99)'!$N33</f>
        <v>2386.03</v>
      </c>
      <c r="L36" s="17">
        <f>'1990 state ($99)'!$N33</f>
        <v>2073.733</v>
      </c>
      <c r="M36" s="17">
        <f>'2000 state ($99)'!$N33</f>
        <v>3179.412</v>
      </c>
      <c r="N36" s="17"/>
      <c r="O36" s="7">
        <f t="shared" si="0"/>
        <v>236538.02302849139</v>
      </c>
      <c r="P36" s="7">
        <f t="shared" si="1"/>
        <v>365736.01941067295</v>
      </c>
      <c r="Q36" s="7">
        <f t="shared" si="2"/>
        <v>474400.01857694006</v>
      </c>
      <c r="S36" s="7">
        <f>('1980 state ($99)'!$S33)/'1980 state ($99)'!$C33</f>
        <v>119024.65545493747</v>
      </c>
      <c r="T36" s="7">
        <f>('1990 state ($99)'!$S33)/'1990 state ($99)'!$C33</f>
        <v>106216.35260406413</v>
      </c>
      <c r="U36" s="7">
        <f>('2000 state ($99)'!$S33)/'2000 state ($99)'!$C33</f>
        <v>131164.03912310288</v>
      </c>
      <c r="V36" s="5"/>
      <c r="W36" s="6">
        <f>'1980 state ($99)'!U33</f>
        <v>0.2899067</v>
      </c>
      <c r="X36" s="6">
        <f>'1990 state ($99)'!U33</f>
        <v>0.2420296</v>
      </c>
      <c r="Y36" s="6">
        <f>'2000 state ($99)'!U33</f>
        <v>0.2689995</v>
      </c>
      <c r="AA36" s="6">
        <f>'1980 state ($99)'!C33/'1980 state ($99)'!B33</f>
        <v>0.6689555505906508</v>
      </c>
      <c r="AB36" s="6">
        <f>'1990 state ($99)'!C33/'1990 state ($99)'!B33</f>
        <v>0.6758320952613256</v>
      </c>
      <c r="AC36" s="6">
        <f>'2000 state ($99)'!C33/'2000 state ($99)'!B33</f>
        <v>0.7031398216657181</v>
      </c>
    </row>
    <row r="37" spans="1:29" ht="12.75">
      <c r="A37" t="str">
        <f>'1980 state ($99)'!$F34</f>
        <v>New York</v>
      </c>
      <c r="C37" s="17">
        <f>'1980 state ($99)'!$J34</f>
        <v>15197323264</v>
      </c>
      <c r="D37" s="17">
        <f>'1990 state ($99)'!$J34</f>
        <v>32992880640</v>
      </c>
      <c r="E37" s="17">
        <f>'2000 state ($99)'!$J34</f>
        <v>39722639360</v>
      </c>
      <c r="F37" s="17"/>
      <c r="G37" s="17">
        <f>'1980 state ($99)'!$R34</f>
        <v>5067.48</v>
      </c>
      <c r="H37" s="17">
        <f>'1990 state ($99)'!$R34</f>
        <v>9682.538</v>
      </c>
      <c r="I37" s="17">
        <f>'2000 state ($99)'!$R34</f>
        <v>10824.21</v>
      </c>
      <c r="J37" s="17"/>
      <c r="K37" s="17">
        <f>'1980 state ($99)'!$N34</f>
        <v>2483.601</v>
      </c>
      <c r="L37" s="17">
        <f>'1990 state ($99)'!$N34</f>
        <v>5399.597</v>
      </c>
      <c r="M37" s="17">
        <f>'2000 state ($99)'!$N34</f>
        <v>6090.912</v>
      </c>
      <c r="N37" s="17"/>
      <c r="O37" s="7">
        <f aca="true" t="shared" si="3" ref="O37:O55">C37/G37</f>
        <v>2998990.2799813715</v>
      </c>
      <c r="P37" s="7">
        <f aca="true" t="shared" si="4" ref="P37:P55">D37/H37</f>
        <v>3407462.0352638946</v>
      </c>
      <c r="Q37" s="7">
        <f aca="true" t="shared" si="5" ref="Q37:Q55">E37/I37</f>
        <v>3669795.704259249</v>
      </c>
      <c r="S37" s="7">
        <f>('1980 state ($99)'!$S34)/'1980 state ($99)'!$C34</f>
        <v>125072.92294539162</v>
      </c>
      <c r="T37" s="7">
        <f>('1990 state ($99)'!$S34)/'1990 state ($99)'!$C34</f>
        <v>227971.46563630056</v>
      </c>
      <c r="U37" s="7">
        <f>('2000 state ($99)'!$S34)/'2000 state ($99)'!$C34</f>
        <v>214444.18605731003</v>
      </c>
      <c r="V37" s="5"/>
      <c r="W37" s="6">
        <f>'1980 state ($99)'!U34</f>
        <v>0.346209</v>
      </c>
      <c r="X37" s="6">
        <f>'1990 state ($99)'!U34</f>
        <v>0.3007833</v>
      </c>
      <c r="Y37" s="6">
        <f>'2000 state ($99)'!U34</f>
        <v>0.3077387</v>
      </c>
      <c r="AA37" s="6">
        <f>'1980 state ($99)'!C34/'1980 state ($99)'!B34</f>
        <v>0.49010568276083877</v>
      </c>
      <c r="AB37" s="6">
        <f>'1990 state ($99)'!C34/'1990 state ($99)'!B34</f>
        <v>0.5576633620004684</v>
      </c>
      <c r="AC37" s="6">
        <f>'2000 state ($99)'!C34/'2000 state ($99)'!B34</f>
        <v>0.5627116804035314</v>
      </c>
    </row>
    <row r="38" spans="1:29" ht="12.75">
      <c r="A38" t="str">
        <f>'1980 state ($99)'!$F35</f>
        <v>North Carolina</v>
      </c>
      <c r="C38" s="17">
        <f>'1980 state ($99)'!$J35</f>
        <v>2587712512</v>
      </c>
      <c r="D38" s="17">
        <f>'1990 state ($99)'!$J35</f>
        <v>5025573376</v>
      </c>
      <c r="E38" s="17">
        <f>'2000 state ($99)'!$J35</f>
        <v>10542273536</v>
      </c>
      <c r="F38" s="17"/>
      <c r="G38" s="17">
        <f>'1980 state ($99)'!$R35</f>
        <v>3237.441</v>
      </c>
      <c r="H38" s="17">
        <f>'1990 state ($99)'!$R35</f>
        <v>2936.061</v>
      </c>
      <c r="I38" s="17">
        <f>'2000 state ($99)'!$R35</f>
        <v>4853.377</v>
      </c>
      <c r="J38" s="17"/>
      <c r="K38" s="17">
        <f>'1980 state ($99)'!$N35</f>
        <v>2116.64</v>
      </c>
      <c r="L38" s="17">
        <f>'1990 state ($99)'!$N35</f>
        <v>2001.866</v>
      </c>
      <c r="M38" s="17">
        <f>'2000 state ($99)'!$N35</f>
        <v>3370.071</v>
      </c>
      <c r="N38" s="17"/>
      <c r="O38" s="7">
        <f t="shared" si="3"/>
        <v>799308.0065397331</v>
      </c>
      <c r="P38" s="7">
        <f t="shared" si="4"/>
        <v>1711671.990466138</v>
      </c>
      <c r="Q38" s="7">
        <f t="shared" si="5"/>
        <v>2172152.201652581</v>
      </c>
      <c r="S38" s="7">
        <f>('1980 state ($99)'!$S35)/'1980 state ($99)'!$C35</f>
        <v>101988.8770186211</v>
      </c>
      <c r="T38" s="7">
        <f>('1990 state ($99)'!$S35)/'1990 state ($99)'!$C35</f>
        <v>102357.96966708575</v>
      </c>
      <c r="U38" s="7">
        <f>('2000 state ($99)'!$S35)/'2000 state ($99)'!$C35</f>
        <v>133273.2158854445</v>
      </c>
      <c r="V38" s="5"/>
      <c r="W38" s="6">
        <f>'1980 state ($99)'!U35</f>
        <v>0.2947162</v>
      </c>
      <c r="X38" s="6">
        <f>'1990 state ($99)'!U35</f>
        <v>0.2418996</v>
      </c>
      <c r="Y38" s="6">
        <f>'2000 state ($99)'!U35</f>
        <v>0.2858954</v>
      </c>
      <c r="AA38" s="6">
        <f>'1980 state ($99)'!C35/'1980 state ($99)'!B35</f>
        <v>0.653800190911344</v>
      </c>
      <c r="AB38" s="6">
        <f>'1990 state ($99)'!C35/'1990 state ($99)'!B35</f>
        <v>0.6818201553907773</v>
      </c>
      <c r="AC38" s="6">
        <f>'2000 state ($99)'!C35/'2000 state ($99)'!B35</f>
        <v>0.6943764874744462</v>
      </c>
    </row>
    <row r="39" spans="1:29" ht="12.75">
      <c r="A39" t="str">
        <f>'1980 state ($99)'!$F36</f>
        <v>North Dakota</v>
      </c>
      <c r="C39" s="17">
        <f>'1980 state ($99)'!$J36</f>
        <v>260747040</v>
      </c>
      <c r="D39" s="17">
        <f>'1990 state ($99)'!$J36</f>
        <v>266344288</v>
      </c>
      <c r="E39" s="17">
        <f>'2000 state ($99)'!$J36</f>
        <v>414378784</v>
      </c>
      <c r="F39" s="17"/>
      <c r="G39" s="17">
        <f>'1980 state ($99)'!$R36</f>
        <v>3767.041</v>
      </c>
      <c r="H39" s="17">
        <f>'1990 state ($99)'!$R36</f>
        <v>1687.988</v>
      </c>
      <c r="I39" s="17">
        <f>'2000 state ($99)'!$R36</f>
        <v>2419.603</v>
      </c>
      <c r="J39" s="17"/>
      <c r="K39" s="17">
        <f>'1980 state ($99)'!$N36</f>
        <v>2354.46</v>
      </c>
      <c r="L39" s="17">
        <f>'1990 state ($99)'!$N36</f>
        <v>1117.296</v>
      </c>
      <c r="M39" s="17">
        <f>'2000 state ($99)'!$N36</f>
        <v>1618.648</v>
      </c>
      <c r="N39" s="17"/>
      <c r="O39" s="7">
        <f t="shared" si="3"/>
        <v>69217.99895461716</v>
      </c>
      <c r="P39" s="7">
        <f t="shared" si="4"/>
        <v>157788.02218973121</v>
      </c>
      <c r="Q39" s="7">
        <f t="shared" si="5"/>
        <v>171258.99744710186</v>
      </c>
      <c r="S39" s="7">
        <f>('1980 state ($99)'!$S36)/'1980 state ($99)'!$C36</f>
        <v>123918.50535987748</v>
      </c>
      <c r="T39" s="7">
        <f>('1990 state ($99)'!$S36)/'1990 state ($99)'!$C36</f>
        <v>67123.24932187492</v>
      </c>
      <c r="U39" s="7">
        <f>('2000 state ($99)'!$S36)/'2000 state ($99)'!$C36</f>
        <v>80265.48233961427</v>
      </c>
      <c r="V39" s="5"/>
      <c r="W39" s="6">
        <f>'1980 state ($99)'!U36</f>
        <v>0.2961471</v>
      </c>
      <c r="X39" s="6">
        <f>'1990 state ($99)'!U36</f>
        <v>0.2084731</v>
      </c>
      <c r="Y39" s="6">
        <f>'2000 state ($99)'!U36</f>
        <v>0.2368407</v>
      </c>
      <c r="AA39" s="6">
        <f>'1980 state ($99)'!C36/'1980 state ($99)'!B36</f>
        <v>0.625015801925126</v>
      </c>
      <c r="AB39" s="6">
        <f>'1990 state ($99)'!C36/'1990 state ($99)'!B36</f>
        <v>0.6619096160380564</v>
      </c>
      <c r="AC39" s="6">
        <f>'2000 state ($99)'!C36/'2000 state ($99)'!B36</f>
        <v>0.6689726292270013</v>
      </c>
    </row>
    <row r="40" spans="1:29" ht="12.75">
      <c r="A40" t="str">
        <f>'1980 state ($99)'!$F37</f>
        <v>Ohio</v>
      </c>
      <c r="C40" s="17">
        <f>'1980 state ($99)'!$J37</f>
        <v>8087154176</v>
      </c>
      <c r="D40" s="17">
        <f>'1990 state ($99)'!$J37</f>
        <v>7822331392</v>
      </c>
      <c r="E40" s="17">
        <f>'2000 state ($99)'!$J37</f>
        <v>13320946688</v>
      </c>
      <c r="F40" s="17"/>
      <c r="G40" s="17">
        <f>'1980 state ($99)'!$R37</f>
        <v>3812.207</v>
      </c>
      <c r="H40" s="17">
        <f>'1990 state ($99)'!$R37</f>
        <v>2836.468</v>
      </c>
      <c r="I40" s="17">
        <f>'2000 state ($99)'!$R37</f>
        <v>4335.704</v>
      </c>
      <c r="J40" s="17"/>
      <c r="K40" s="17">
        <f>'1980 state ($99)'!$N37</f>
        <v>2551.933</v>
      </c>
      <c r="L40" s="17">
        <f>'1990 state ($99)'!$N37</f>
        <v>1921.961</v>
      </c>
      <c r="M40" s="17">
        <f>'2000 state ($99)'!$N37</f>
        <v>3004.928</v>
      </c>
      <c r="N40" s="17"/>
      <c r="O40" s="7">
        <f t="shared" si="3"/>
        <v>2121383.8010370373</v>
      </c>
      <c r="P40" s="7">
        <f t="shared" si="4"/>
        <v>2757771.775320575</v>
      </c>
      <c r="Q40" s="7">
        <f t="shared" si="5"/>
        <v>3072383.7900373274</v>
      </c>
      <c r="S40" s="7">
        <f>('1980 state ($99)'!$S37)/'1980 state ($99)'!$C37</f>
        <v>120203.08722230393</v>
      </c>
      <c r="T40" s="7">
        <f>('1990 state ($99)'!$S37)/'1990 state ($99)'!$C37</f>
        <v>97636.91763931174</v>
      </c>
      <c r="U40" s="7">
        <f>('2000 state ($99)'!$S37)/'2000 state ($99)'!$C37</f>
        <v>125233.4231554389</v>
      </c>
      <c r="V40" s="5"/>
      <c r="W40" s="6">
        <f>'1980 state ($99)'!U37</f>
        <v>0.2996714</v>
      </c>
      <c r="X40" s="6">
        <f>'1990 state ($99)'!U37</f>
        <v>0.2462178</v>
      </c>
      <c r="Y40" s="6">
        <f>'2000 state ($99)'!U37</f>
        <v>0.273616</v>
      </c>
      <c r="AA40" s="6">
        <f>'1980 state ($99)'!C37/'1980 state ($99)'!B37</f>
        <v>0.6694109334998616</v>
      </c>
      <c r="AB40" s="6">
        <f>'1990 state ($99)'!C37/'1990 state ($99)'!B37</f>
        <v>0.6775897530524159</v>
      </c>
      <c r="AC40" s="6">
        <f>'2000 state ($99)'!C37/'2000 state ($99)'!B37</f>
        <v>0.69306589867479</v>
      </c>
    </row>
    <row r="41" spans="1:29" ht="12.75">
      <c r="A41" t="str">
        <f>'1980 state ($99)'!$F38</f>
        <v>Oklahoma</v>
      </c>
      <c r="C41" s="17">
        <f>'1980 state ($99)'!$J38</f>
        <v>1766557312</v>
      </c>
      <c r="D41" s="17">
        <f>'1990 state ($99)'!$J38</f>
        <v>1717336960</v>
      </c>
      <c r="E41" s="17">
        <f>'2000 state ($99)'!$J38</f>
        <v>2668697600</v>
      </c>
      <c r="F41" s="17"/>
      <c r="G41" s="17">
        <f>'1980 state ($99)'!$R38</f>
        <v>3361.925</v>
      </c>
      <c r="H41" s="17">
        <f>'1990 state ($99)'!$R38</f>
        <v>2091.083</v>
      </c>
      <c r="I41" s="17">
        <f>'2000 state ($99)'!$R38</f>
        <v>2906.647</v>
      </c>
      <c r="J41" s="17"/>
      <c r="K41" s="17">
        <f>'1980 state ($99)'!$N38</f>
        <v>2306.988</v>
      </c>
      <c r="L41" s="17">
        <f>'1990 state ($99)'!$N38</f>
        <v>1424.266</v>
      </c>
      <c r="M41" s="17">
        <f>'2000 state ($99)'!$N38</f>
        <v>1986.71</v>
      </c>
      <c r="N41" s="17"/>
      <c r="O41" s="7">
        <f t="shared" si="3"/>
        <v>525460.0599358998</v>
      </c>
      <c r="P41" s="7">
        <f t="shared" si="4"/>
        <v>821266.7598560172</v>
      </c>
      <c r="Q41" s="7">
        <f t="shared" si="5"/>
        <v>918136.1204164111</v>
      </c>
      <c r="S41" s="7">
        <f>('1980 state ($99)'!$S38)/'1980 state ($99)'!$C38</f>
        <v>105161.05446656264</v>
      </c>
      <c r="T41" s="7">
        <f>('1990 state ($99)'!$S38)/'1990 state ($99)'!$C38</f>
        <v>72772.11687794591</v>
      </c>
      <c r="U41" s="7">
        <f>('2000 state ($99)'!$S38)/'2000 state ($99)'!$C38</f>
        <v>84317.01851577545</v>
      </c>
      <c r="V41" s="5"/>
      <c r="W41" s="6">
        <f>'1980 state ($99)'!U38</f>
        <v>0.289981</v>
      </c>
      <c r="X41" s="6">
        <f>'1990 state ($99)'!U38</f>
        <v>0.2281256</v>
      </c>
      <c r="Y41" s="6">
        <f>'2000 state ($99)'!U38</f>
        <v>0.2601114</v>
      </c>
      <c r="AA41" s="6">
        <f>'1980 state ($99)'!C38/'1980 state ($99)'!B38</f>
        <v>0.6862102379130307</v>
      </c>
      <c r="AB41" s="6">
        <f>'1990 state ($99)'!C38/'1990 state ($99)'!B38</f>
        <v>0.6811141428298929</v>
      </c>
      <c r="AC41" s="6">
        <f>'2000 state ($99)'!C38/'2000 state ($99)'!B38</f>
        <v>0.6835056112858499</v>
      </c>
    </row>
    <row r="42" spans="1:29" ht="12.75">
      <c r="A42" t="str">
        <f>'1980 state ($99)'!$F39</f>
        <v>Oregon</v>
      </c>
      <c r="C42" s="17">
        <f>'1980 state ($99)'!$J39</f>
        <v>2869642496</v>
      </c>
      <c r="D42" s="17">
        <f>'1990 state ($99)'!$J39</f>
        <v>2504379392</v>
      </c>
      <c r="E42" s="17">
        <f>'2000 state ($99)'!$J39</f>
        <v>6482011648</v>
      </c>
      <c r="F42" s="17"/>
      <c r="G42" s="17">
        <f>'1980 state ($99)'!$R39</f>
        <v>6001.088</v>
      </c>
      <c r="H42" s="17">
        <f>'1990 state ($99)'!$R39</f>
        <v>3599.425</v>
      </c>
      <c r="I42" s="17">
        <f>'2000 state ($99)'!$R39</f>
        <v>7564.861</v>
      </c>
      <c r="J42" s="17"/>
      <c r="K42" s="17">
        <f>'1980 state ($99)'!$N39</f>
        <v>3791.17</v>
      </c>
      <c r="L42" s="17">
        <f>'1990 state ($99)'!$N39</f>
        <v>2275.815</v>
      </c>
      <c r="M42" s="17">
        <f>'2000 state ($99)'!$N39</f>
        <v>4861.007</v>
      </c>
      <c r="N42" s="17"/>
      <c r="O42" s="7">
        <f t="shared" si="3"/>
        <v>478187.0380837608</v>
      </c>
      <c r="P42" s="7">
        <f t="shared" si="4"/>
        <v>695772.0724837994</v>
      </c>
      <c r="Q42" s="7">
        <f t="shared" si="5"/>
        <v>856857.9975230213</v>
      </c>
      <c r="S42" s="7">
        <f>('1980 state ($99)'!$S39)/'1980 state ($99)'!$C39</f>
        <v>152463.3976247786</v>
      </c>
      <c r="T42" s="7">
        <f>('1990 state ($99)'!$S39)/'1990 state ($99)'!$C39</f>
        <v>104172.58324853543</v>
      </c>
      <c r="U42" s="7">
        <f>('2000 state ($99)'!$S39)/'2000 state ($99)'!$C39</f>
        <v>177739.20417151967</v>
      </c>
      <c r="V42" s="5"/>
      <c r="W42" s="6">
        <f>'1980 state ($99)'!U39</f>
        <v>0.3419132</v>
      </c>
      <c r="X42" s="6">
        <f>'1990 state ($99)'!U39</f>
        <v>0.2724324</v>
      </c>
      <c r="Y42" s="6">
        <f>'2000 state ($99)'!U39</f>
        <v>0.3122585</v>
      </c>
      <c r="AA42" s="6">
        <f>'1980 state ($99)'!C39/'1980 state ($99)'!B39</f>
        <v>0.6317470089625433</v>
      </c>
      <c r="AB42" s="6">
        <f>'1990 state ($99)'!C39/'1990 state ($99)'!B39</f>
        <v>0.6322716896636957</v>
      </c>
      <c r="AC42" s="6">
        <f>'2000 state ($99)'!C39/'2000 state ($99)'!B39</f>
        <v>0.642577153908859</v>
      </c>
    </row>
    <row r="43" spans="1:29" ht="12.75">
      <c r="A43" t="str">
        <f>'1980 state ($99)'!$F40</f>
        <v>Pennsylvania</v>
      </c>
      <c r="C43" s="17">
        <f>'1980 state ($99)'!$J40</f>
        <v>8800496640</v>
      </c>
      <c r="D43" s="17">
        <f>'1990 state ($99)'!$J40</f>
        <v>10449649664</v>
      </c>
      <c r="E43" s="17">
        <f>'2000 state ($99)'!$J40</f>
        <v>13818100736</v>
      </c>
      <c r="F43" s="17"/>
      <c r="G43" s="17">
        <f>'1980 state ($99)'!$R40</f>
        <v>3414.884</v>
      </c>
      <c r="H43" s="17">
        <f>'1990 state ($99)'!$R40</f>
        <v>3289.928</v>
      </c>
      <c r="I43" s="17">
        <f>'2000 state ($99)'!$R40</f>
        <v>4056.934</v>
      </c>
      <c r="J43" s="17"/>
      <c r="K43" s="17">
        <f>'1980 state ($99)'!$N40</f>
        <v>2350.851</v>
      </c>
      <c r="L43" s="17">
        <f>'1990 state ($99)'!$N40</f>
        <v>2331.45</v>
      </c>
      <c r="M43" s="17">
        <f>'2000 state ($99)'!$N40</f>
        <v>2895.056</v>
      </c>
      <c r="N43" s="17"/>
      <c r="O43" s="7">
        <f t="shared" si="3"/>
        <v>2577099.7316453503</v>
      </c>
      <c r="P43" s="7">
        <f t="shared" si="4"/>
        <v>3176254.8189504454</v>
      </c>
      <c r="Q43" s="7">
        <f t="shared" si="5"/>
        <v>3406045.2390894205</v>
      </c>
      <c r="S43" s="7">
        <f>('1980 state ($99)'!$S40)/'1980 state ($99)'!$C40</f>
        <v>105430.22305692446</v>
      </c>
      <c r="T43" s="7">
        <f>('1990 state ($99)'!$S40)/'1990 state ($99)'!$C40</f>
        <v>115941.72414494428</v>
      </c>
      <c r="U43" s="7">
        <f>('2000 state ($99)'!$S40)/'2000 state ($99)'!$C40</f>
        <v>120696.8993257576</v>
      </c>
      <c r="V43" s="5"/>
      <c r="W43" s="6">
        <f>'1980 state ($99)'!U40</f>
        <v>0.2933774</v>
      </c>
      <c r="X43" s="6">
        <f>'1990 state ($99)'!U40</f>
        <v>0.2343762</v>
      </c>
      <c r="Y43" s="6">
        <f>'2000 state ($99)'!U40</f>
        <v>0.2571101</v>
      </c>
      <c r="AA43" s="6">
        <f>'1980 state ($99)'!C40/'1980 state ($99)'!B40</f>
        <v>0.6884133076321425</v>
      </c>
      <c r="AB43" s="6">
        <f>'1990 state ($99)'!C40/'1990 state ($99)'!B40</f>
        <v>0.7086629545169063</v>
      </c>
      <c r="AC43" s="6">
        <f>'2000 state ($99)'!C40/'2000 state ($99)'!B40</f>
        <v>0.7136067462811649</v>
      </c>
    </row>
    <row r="44" spans="1:29" ht="12.75">
      <c r="A44" t="str">
        <f>'1980 state ($99)'!$F41</f>
        <v>Rhode Island</v>
      </c>
      <c r="C44" s="17">
        <f>'1980 state ($99)'!$J41</f>
        <v>803631232</v>
      </c>
      <c r="D44" s="17">
        <f>'1990 state ($99)'!$J41</f>
        <v>1482526720</v>
      </c>
      <c r="E44" s="17">
        <f>'2000 state ($99)'!$J41</f>
        <v>1485555840</v>
      </c>
      <c r="F44" s="17"/>
      <c r="G44" s="17">
        <f>'1980 state ($99)'!$R41</f>
        <v>4055.876</v>
      </c>
      <c r="H44" s="17">
        <f>'1990 state ($99)'!$R41</f>
        <v>6594.019</v>
      </c>
      <c r="I44" s="17">
        <f>'2000 state ($99)'!$R41</f>
        <v>6060.327</v>
      </c>
      <c r="J44" s="17"/>
      <c r="K44" s="17">
        <f>'1980 state ($99)'!$N41</f>
        <v>2395.724</v>
      </c>
      <c r="L44" s="17">
        <f>'1990 state ($99)'!$N41</f>
        <v>3940.365</v>
      </c>
      <c r="M44" s="17">
        <f>'2000 state ($99)'!$N41</f>
        <v>3652.213</v>
      </c>
      <c r="N44" s="17"/>
      <c r="O44" s="7">
        <f t="shared" si="3"/>
        <v>198139.9904730815</v>
      </c>
      <c r="P44" s="7">
        <f t="shared" si="4"/>
        <v>224829.00337411827</v>
      </c>
      <c r="Q44" s="7">
        <f t="shared" si="5"/>
        <v>245128.00051878387</v>
      </c>
      <c r="S44" s="7">
        <f>('1980 state ($99)'!$S41)/'1980 state ($99)'!$C41</f>
        <v>123121.59660845867</v>
      </c>
      <c r="T44" s="7">
        <f>('1990 state ($99)'!$S41)/'1990 state ($99)'!$C41</f>
        <v>202310.76211698668</v>
      </c>
      <c r="U44" s="7">
        <f>('2000 state ($99)'!$S41)/'2000 state ($99)'!$C41</f>
        <v>160513.1780294377</v>
      </c>
      <c r="V44" s="5"/>
      <c r="W44" s="6">
        <f>'1980 state ($99)'!U41</f>
        <v>0.3070904</v>
      </c>
      <c r="X44" s="6">
        <f>'1990 state ($99)'!U41</f>
        <v>0.2864037</v>
      </c>
      <c r="Y44" s="6">
        <f>'2000 state ($99)'!U41</f>
        <v>0.2919643</v>
      </c>
      <c r="AA44" s="6">
        <f>'1980 state ($99)'!C41/'1980 state ($99)'!B41</f>
        <v>0.5906798154088313</v>
      </c>
      <c r="AB44" s="6">
        <f>'1990 state ($99)'!C41/'1990 state ($99)'!B41</f>
        <v>0.5975664534168259</v>
      </c>
      <c r="AC44" s="6">
        <f>'2000 state ($99)'!C41/'2000 state ($99)'!B41</f>
        <v>0.6026428685572396</v>
      </c>
    </row>
    <row r="45" spans="1:29" ht="12.75">
      <c r="A45" t="str">
        <f>'1980 state ($99)'!$F42</f>
        <v>South Carolina</v>
      </c>
      <c r="C45" s="17">
        <f>'1980 state ($99)'!$J42</f>
        <v>1481468416</v>
      </c>
      <c r="D45" s="17">
        <f>'1990 state ($99)'!$J42</f>
        <v>2477453568</v>
      </c>
      <c r="E45" s="17">
        <f>'2000 state ($99)'!$J42</f>
        <v>4762169344</v>
      </c>
      <c r="F45" s="17"/>
      <c r="G45" s="17">
        <f>'1980 state ($99)'!$R42</f>
        <v>3107.139</v>
      </c>
      <c r="H45" s="17">
        <f>'1990 state ($99)'!$R42</f>
        <v>2820.429</v>
      </c>
      <c r="I45" s="17">
        <f>'2000 state ($99)'!$R42</f>
        <v>4299.465</v>
      </c>
      <c r="J45" s="17"/>
      <c r="K45" s="17">
        <f>'1980 state ($99)'!$N42</f>
        <v>2137.437</v>
      </c>
      <c r="L45" s="17">
        <f>'1990 state ($99)'!$N42</f>
        <v>1978.151</v>
      </c>
      <c r="M45" s="17">
        <f>'2000 state ($99)'!$N42</f>
        <v>3106.055</v>
      </c>
      <c r="N45" s="17"/>
      <c r="O45" s="7">
        <f t="shared" si="3"/>
        <v>476795.024619111</v>
      </c>
      <c r="P45" s="7">
        <f t="shared" si="4"/>
        <v>878396.0057140243</v>
      </c>
      <c r="Q45" s="7">
        <f t="shared" si="5"/>
        <v>1107619.051207534</v>
      </c>
      <c r="S45" s="7">
        <f>('1980 state ($99)'!$S42)/'1980 state ($99)'!$C42</f>
        <v>98248.8735158716</v>
      </c>
      <c r="T45" s="7">
        <f>('1990 state ($99)'!$S42)/'1990 state ($99)'!$C42</f>
        <v>96554.36959184696</v>
      </c>
      <c r="U45" s="7">
        <f>('2000 state ($99)'!$S42)/'2000 state ($99)'!$C42</f>
        <v>123802.80453838369</v>
      </c>
      <c r="V45" s="5"/>
      <c r="W45" s="6">
        <f>'1980 state ($99)'!U42</f>
        <v>0.2939726</v>
      </c>
      <c r="X45" s="6">
        <f>'1990 state ($99)'!U42</f>
        <v>0.2487188</v>
      </c>
      <c r="Y45" s="6">
        <f>'2000 state ($99)'!U42</f>
        <v>0.2728765</v>
      </c>
      <c r="AA45" s="6">
        <f>'1980 state ($99)'!C42/'1980 state ($99)'!B42</f>
        <v>0.6879116439789065</v>
      </c>
      <c r="AB45" s="6">
        <f>'1990 state ($99)'!C42/'1990 state ($99)'!B42</f>
        <v>0.7013651291231539</v>
      </c>
      <c r="AC45" s="6">
        <f>'2000 state ($99)'!C42/'2000 state ($99)'!B42</f>
        <v>0.7224282198737403</v>
      </c>
    </row>
    <row r="46" spans="1:29" ht="12.75">
      <c r="A46" t="str">
        <f>'1980 state ($99)'!$F43</f>
        <v>South Dakota</v>
      </c>
      <c r="C46" s="17">
        <f>'1980 state ($99)'!$J43</f>
        <v>226558576</v>
      </c>
      <c r="D46" s="17">
        <f>'1990 state ($99)'!$J43</f>
        <v>239957360</v>
      </c>
      <c r="E46" s="17">
        <f>'2000 state ($99)'!$J43</f>
        <v>484884800</v>
      </c>
      <c r="F46" s="17"/>
      <c r="G46" s="17">
        <f>'1980 state ($99)'!$R43</f>
        <v>2869.138</v>
      </c>
      <c r="H46" s="17">
        <f>'1990 state ($99)'!$R43</f>
        <v>1402.259</v>
      </c>
      <c r="I46" s="17">
        <f>'2000 state ($99)'!$R43</f>
        <v>2450.126</v>
      </c>
      <c r="J46" s="17"/>
      <c r="K46" s="17">
        <f>'1980 state ($99)'!$N43</f>
        <v>1877.537</v>
      </c>
      <c r="L46" s="17">
        <f>'1990 state ($99)'!$N43</f>
        <v>928.4551</v>
      </c>
      <c r="M46" s="17">
        <f>'2000 state ($99)'!$N43</f>
        <v>1670.582</v>
      </c>
      <c r="N46" s="17"/>
      <c r="O46" s="7">
        <f t="shared" si="3"/>
        <v>78963.98709298752</v>
      </c>
      <c r="P46" s="7">
        <f t="shared" si="4"/>
        <v>171121.99672100518</v>
      </c>
      <c r="Q46" s="7">
        <f t="shared" si="5"/>
        <v>197901.98544891158</v>
      </c>
      <c r="S46" s="7">
        <f>('1980 state ($99)'!$S43)/'1980 state ($99)'!$C43</f>
        <v>108525.36507775696</v>
      </c>
      <c r="T46" s="7">
        <f>('1990 state ($99)'!$S43)/'1990 state ($99)'!$C43</f>
        <v>61841.044027068405</v>
      </c>
      <c r="U46" s="7">
        <f>('2000 state ($99)'!$S43)/'2000 state ($99)'!$C43</f>
        <v>87844.61060524906</v>
      </c>
      <c r="V46" s="5"/>
      <c r="W46" s="6">
        <f>'1980 state ($99)'!U43</f>
        <v>0.2548008</v>
      </c>
      <c r="X46" s="6">
        <f>'1990 state ($99)'!U43</f>
        <v>0.1812911</v>
      </c>
      <c r="Y46" s="6">
        <f>'2000 state ($99)'!U43</f>
        <v>0.2127977</v>
      </c>
      <c r="AA46" s="6">
        <f>'1980 state ($99)'!C43/'1980 state ($99)'!B43</f>
        <v>0.6543905592203401</v>
      </c>
      <c r="AB46" s="6">
        <f>'1990 state ($99)'!C43/'1990 state ($99)'!B43</f>
        <v>0.6621138488206525</v>
      </c>
      <c r="AC46" s="6">
        <f>'2000 state ($99)'!C43/'2000 state ($99)'!B43</f>
        <v>0.6818352518010398</v>
      </c>
    </row>
    <row r="47" spans="1:29" ht="12.75">
      <c r="A47" t="str">
        <f>'1980 state ($99)'!$F44</f>
        <v>Tennessee</v>
      </c>
      <c r="C47" s="17">
        <f>'1980 state ($99)'!$J44</f>
        <v>2262095872</v>
      </c>
      <c r="D47" s="17">
        <f>'1990 state ($99)'!$J44</f>
        <v>2840229632</v>
      </c>
      <c r="E47" s="17">
        <f>'2000 state ($99)'!$J44</f>
        <v>5612573696</v>
      </c>
      <c r="F47" s="17"/>
      <c r="G47" s="17">
        <f>'1980 state ($99)'!$R44</f>
        <v>2975.158</v>
      </c>
      <c r="H47" s="17">
        <f>'1990 state ($99)'!$R44</f>
        <v>2252.409</v>
      </c>
      <c r="I47" s="17">
        <f>'2000 state ($99)'!$R44</f>
        <v>3594.592</v>
      </c>
      <c r="J47" s="17"/>
      <c r="K47" s="17">
        <f>'1980 state ($99)'!$N44</f>
        <v>1952.087</v>
      </c>
      <c r="L47" s="17">
        <f>'1990 state ($99)'!$N44</f>
        <v>1538.084</v>
      </c>
      <c r="M47" s="17">
        <f>'2000 state ($99)'!$N44</f>
        <v>2516.486</v>
      </c>
      <c r="N47" s="17"/>
      <c r="O47" s="7">
        <f t="shared" si="3"/>
        <v>760327.9798921604</v>
      </c>
      <c r="P47" s="7">
        <f t="shared" si="4"/>
        <v>1260974.1978477265</v>
      </c>
      <c r="Q47" s="7">
        <f t="shared" si="5"/>
        <v>1561393.80936696</v>
      </c>
      <c r="S47" s="7">
        <f>('1980 state ($99)'!$S44)/'1980 state ($99)'!$C44</f>
        <v>101570.05587062426</v>
      </c>
      <c r="T47" s="7">
        <f>('1990 state ($99)'!$S44)/'1990 state ($99)'!$C44</f>
        <v>90677.20118575006</v>
      </c>
      <c r="U47" s="7">
        <f>('2000 state ($99)'!$S44)/'2000 state ($99)'!$C44</f>
        <v>116947.00488409716</v>
      </c>
      <c r="V47" s="5"/>
      <c r="W47" s="6">
        <f>'1980 state ($99)'!U44</f>
        <v>0.2986763</v>
      </c>
      <c r="X47" s="6">
        <f>'1990 state ($99)'!U44</f>
        <v>0.2343574</v>
      </c>
      <c r="Y47" s="6">
        <f>'2000 state ($99)'!U44</f>
        <v>0.2656014</v>
      </c>
      <c r="AA47" s="6">
        <f>'1980 state ($99)'!C44/'1980 state ($99)'!B44</f>
        <v>0.6561288357270266</v>
      </c>
      <c r="AB47" s="6">
        <f>'1990 state ($99)'!C44/'1990 state ($99)'!B44</f>
        <v>0.6828618186268617</v>
      </c>
      <c r="AC47" s="6">
        <f>'2000 state ($99)'!C44/'2000 state ($99)'!B44</f>
        <v>0.7000755944657319</v>
      </c>
    </row>
    <row r="48" spans="1:29" ht="12.75">
      <c r="A48" t="str">
        <f>'1980 state ($99)'!$F45</f>
        <v>Texas</v>
      </c>
      <c r="C48" s="17">
        <f>'1980 state ($99)'!$J45</f>
        <v>9122002944</v>
      </c>
      <c r="D48" s="17">
        <f>'1990 state ($99)'!$J45</f>
        <v>8877802496</v>
      </c>
      <c r="E48" s="17">
        <f>'2000 state ($99)'!$J45</f>
        <v>15597929472</v>
      </c>
      <c r="F48" s="17"/>
      <c r="G48" s="17">
        <f>'1980 state ($99)'!$R45</f>
        <v>3699.799</v>
      </c>
      <c r="H48" s="17">
        <f>'1990 state ($99)'!$R45</f>
        <v>2403.25</v>
      </c>
      <c r="I48" s="17">
        <f>'2000 state ($99)'!$R45</f>
        <v>3306.808</v>
      </c>
      <c r="J48" s="17"/>
      <c r="K48" s="17">
        <f>'1980 state ($99)'!$N45</f>
        <v>2303.316</v>
      </c>
      <c r="L48" s="17">
        <f>'1990 state ($99)'!$N45</f>
        <v>1471.227</v>
      </c>
      <c r="M48" s="17">
        <f>'2000 state ($99)'!$N45</f>
        <v>2120.905</v>
      </c>
      <c r="N48" s="17"/>
      <c r="O48" s="7">
        <f t="shared" si="3"/>
        <v>2465540.1398832747</v>
      </c>
      <c r="P48" s="7">
        <f t="shared" si="4"/>
        <v>3694081.9706647247</v>
      </c>
      <c r="Q48" s="7">
        <f t="shared" si="5"/>
        <v>4716914.157701324</v>
      </c>
      <c r="S48" s="7">
        <f>('1980 state ($99)'!$S45)/'1980 state ($99)'!$C45</f>
        <v>116826.47768521297</v>
      </c>
      <c r="T48" s="7">
        <f>('1990 state ($99)'!$S45)/'1990 state ($99)'!$C45</f>
        <v>96644.12563879199</v>
      </c>
      <c r="U48" s="7">
        <f>('2000 state ($99)'!$S45)/'2000 state ($99)'!$C45</f>
        <v>107786.03167070674</v>
      </c>
      <c r="V48" s="5"/>
      <c r="W48" s="6">
        <f>'1980 state ($99)'!U45</f>
        <v>0.2777501</v>
      </c>
      <c r="X48" s="6">
        <f>'1990 state ($99)'!U45</f>
        <v>0.2040307</v>
      </c>
      <c r="Y48" s="6">
        <f>'2000 state ($99)'!U45</f>
        <v>0.2276045</v>
      </c>
      <c r="AA48" s="6">
        <f>'1980 state ($99)'!C45/'1980 state ($99)'!B45</f>
        <v>0.6225516857229285</v>
      </c>
      <c r="AB48" s="6">
        <f>'1990 state ($99)'!C45/'1990 state ($99)'!B45</f>
        <v>0.6121821206353163</v>
      </c>
      <c r="AC48" s="6">
        <f>'2000 state ($99)'!C45/'2000 state ($99)'!B45</f>
        <v>0.6413751486189991</v>
      </c>
    </row>
    <row r="49" spans="1:29" ht="12.75">
      <c r="A49" t="str">
        <f>'1980 state ($99)'!$F46</f>
        <v>Utah</v>
      </c>
      <c r="C49" s="17">
        <f>'1980 state ($99)'!$J46</f>
        <v>1217788160</v>
      </c>
      <c r="D49" s="17">
        <f>'1990 state ($99)'!$J46</f>
        <v>1136289280</v>
      </c>
      <c r="E49" s="17">
        <f>'2000 state ($99)'!$J46</f>
        <v>3210896384</v>
      </c>
      <c r="F49" s="17"/>
      <c r="G49" s="17">
        <f>'1980 state ($99)'!$R46</f>
        <v>5027.632</v>
      </c>
      <c r="H49" s="17">
        <f>'1990 state ($99)'!$R46</f>
        <v>3106.475</v>
      </c>
      <c r="I49" s="17">
        <f>'2000 state ($99)'!$R46</f>
        <v>6401.245</v>
      </c>
      <c r="J49" s="17"/>
      <c r="K49" s="17">
        <f>'1980 state ($99)'!$N46</f>
        <v>3495.012</v>
      </c>
      <c r="L49" s="17">
        <f>'1990 state ($99)'!$N46</f>
        <v>2128.78</v>
      </c>
      <c r="M49" s="17">
        <f>'2000 state ($99)'!$N46</f>
        <v>4594.293</v>
      </c>
      <c r="N49" s="17"/>
      <c r="O49" s="7">
        <f t="shared" si="3"/>
        <v>242219.0327374796</v>
      </c>
      <c r="P49" s="7">
        <f t="shared" si="4"/>
        <v>365780.9188871631</v>
      </c>
      <c r="Q49" s="7">
        <f t="shared" si="5"/>
        <v>501604.982155815</v>
      </c>
      <c r="S49" s="7">
        <f>('1980 state ($99)'!$S46)/'1980 state ($99)'!$C46</f>
        <v>153176.2528290514</v>
      </c>
      <c r="T49" s="7">
        <f>('1990 state ($99)'!$S46)/'1990 state ($99)'!$C46</f>
        <v>105104.2058936905</v>
      </c>
      <c r="U49" s="7">
        <f>('2000 state ($99)'!$S46)/'2000 state ($99)'!$C46</f>
        <v>174779.36298083153</v>
      </c>
      <c r="V49" s="5"/>
      <c r="W49" s="6">
        <f>'1980 state ($99)'!U46</f>
        <v>0.3225715</v>
      </c>
      <c r="X49" s="6">
        <f>'1990 state ($99)'!U46</f>
        <v>0.2658458</v>
      </c>
      <c r="Y49" s="6">
        <f>'2000 state ($99)'!U46</f>
        <v>0.2974602</v>
      </c>
      <c r="AA49" s="6">
        <f>'1980 state ($99)'!C46/'1980 state ($99)'!B46</f>
        <v>0.69516066078132</v>
      </c>
      <c r="AB49" s="6">
        <f>'1990 state ($99)'!C46/'1990 state ($99)'!B46</f>
        <v>0.6852718842208796</v>
      </c>
      <c r="AC49" s="6">
        <f>'2000 state ($99)'!C46/'2000 state ($99)'!B46</f>
        <v>0.7177187188791337</v>
      </c>
    </row>
    <row r="50" spans="1:29" ht="12.75">
      <c r="A50" t="str">
        <f>'1980 state ($99)'!$F47</f>
        <v>Vermont</v>
      </c>
      <c r="C50" s="17">
        <f>'1980 state ($99)'!$J47</f>
        <v>114842080</v>
      </c>
      <c r="D50" s="17">
        <f>'1990 state ($99)'!$J47</f>
        <v>593118784</v>
      </c>
      <c r="E50" s="17">
        <f>'2000 state ($99)'!$J47</f>
        <v>723118464</v>
      </c>
      <c r="F50" s="17"/>
      <c r="G50" s="17">
        <f>'1980 state ($99)'!$R47</f>
        <v>3753.868</v>
      </c>
      <c r="H50" s="17">
        <f>'1990 state ($99)'!$R47</f>
        <v>4080.119</v>
      </c>
      <c r="I50" s="17">
        <f>'2000 state ($99)'!$R47</f>
        <v>4259.225</v>
      </c>
      <c r="J50" s="17"/>
      <c r="K50" s="17">
        <f>'1980 state ($99)'!$N47</f>
        <v>2291.297</v>
      </c>
      <c r="L50" s="17">
        <f>'1990 state ($99)'!$N47</f>
        <v>2815.887</v>
      </c>
      <c r="M50" s="17">
        <f>'2000 state ($99)'!$N47</f>
        <v>3003.682</v>
      </c>
      <c r="N50" s="17"/>
      <c r="O50" s="7">
        <f t="shared" si="3"/>
        <v>30592.999007956594</v>
      </c>
      <c r="P50" s="7">
        <f t="shared" si="4"/>
        <v>145368.01108006897</v>
      </c>
      <c r="Q50" s="7">
        <f t="shared" si="5"/>
        <v>169777.00497156172</v>
      </c>
      <c r="S50" s="7">
        <f>('1980 state ($99)'!$S47)/'1980 state ($99)'!$C47</f>
        <v>126829.87925342399</v>
      </c>
      <c r="T50" s="7">
        <f>('1990 state ($99)'!$S47)/'1990 state ($99)'!$C47</f>
        <v>144010.3760937758</v>
      </c>
      <c r="U50" s="7">
        <f>('2000 state ($99)'!$S47)/'2000 state ($99)'!$C47</f>
        <v>129561.72711262421</v>
      </c>
      <c r="V50" s="5"/>
      <c r="W50" s="6">
        <f>'1980 state ($99)'!U47</f>
        <v>0.3209226</v>
      </c>
      <c r="X50" s="6">
        <f>'1990 state ($99)'!U47</f>
        <v>0.2754998</v>
      </c>
      <c r="Y50" s="6">
        <f>'2000 state ($99)'!U47</f>
        <v>0.2844525</v>
      </c>
      <c r="AA50" s="6">
        <f>'1980 state ($99)'!C47/'1980 state ($99)'!B47</f>
        <v>0.6103828734462601</v>
      </c>
      <c r="AB50" s="6">
        <f>'1990 state ($99)'!C47/'1990 state ($99)'!B47</f>
        <v>0.6901482673655125</v>
      </c>
      <c r="AC50" s="6">
        <f>'2000 state ($99)'!C47/'2000 state ($99)'!B47</f>
        <v>0.7052179908948925</v>
      </c>
    </row>
    <row r="51" spans="1:29" ht="12.75">
      <c r="A51" t="str">
        <f>'1980 state ($99)'!$F48</f>
        <v>Virginia</v>
      </c>
      <c r="C51" s="17">
        <f>'1980 state ($99)'!$J48</f>
        <v>5300419584</v>
      </c>
      <c r="D51" s="17">
        <f>'1990 state ($99)'!$J48</f>
        <v>7820744192</v>
      </c>
      <c r="E51" s="17">
        <f>'2000 state ($99)'!$J48</f>
        <v>10895771648</v>
      </c>
      <c r="F51" s="17"/>
      <c r="G51" s="17">
        <f>'1980 state ($99)'!$R48</f>
        <v>4564.09</v>
      </c>
      <c r="H51" s="17">
        <f>'1990 state ($99)'!$R48</f>
        <v>5147.688</v>
      </c>
      <c r="I51" s="17">
        <f>'2000 state ($99)'!$R48</f>
        <v>5928.297</v>
      </c>
      <c r="J51" s="17"/>
      <c r="K51" s="17">
        <f>'1980 state ($99)'!$N48</f>
        <v>2980.79</v>
      </c>
      <c r="L51" s="17">
        <f>'1990 state ($99)'!$N48</f>
        <v>3430.192</v>
      </c>
      <c r="M51" s="17">
        <f>'2000 state ($99)'!$N48</f>
        <v>4041.844</v>
      </c>
      <c r="N51" s="17"/>
      <c r="O51" s="7">
        <f t="shared" si="3"/>
        <v>1161331.0833046674</v>
      </c>
      <c r="P51" s="7">
        <f t="shared" si="4"/>
        <v>1519273.1556380263</v>
      </c>
      <c r="Q51" s="7">
        <f t="shared" si="5"/>
        <v>1837926.0769155123</v>
      </c>
      <c r="S51" s="7">
        <f>('1980 state ($99)'!$S48)/'1980 state ($99)'!$C48</f>
        <v>131179.23453003494</v>
      </c>
      <c r="T51" s="7">
        <f>('1990 state ($99)'!$S48)/'1990 state ($99)'!$C48</f>
        <v>159394.79179844572</v>
      </c>
      <c r="U51" s="7">
        <f>('2000 state ($99)'!$S48)/'2000 state ($99)'!$C48</f>
        <v>157349.23222806575</v>
      </c>
      <c r="V51" s="5"/>
      <c r="W51" s="6">
        <f>'1980 state ($99)'!U48</f>
        <v>0.3159631</v>
      </c>
      <c r="X51" s="6">
        <f>'1990 state ($99)'!U48</f>
        <v>0.2684254</v>
      </c>
      <c r="Y51" s="6">
        <f>'2000 state ($99)'!U48</f>
        <v>0.3170427</v>
      </c>
      <c r="AA51" s="6">
        <f>'1980 state ($99)'!C48/'1980 state ($99)'!B48</f>
        <v>0.653096148730762</v>
      </c>
      <c r="AB51" s="6">
        <f>'1990 state ($99)'!C48/'1990 state ($99)'!B48</f>
        <v>0.6663556980718631</v>
      </c>
      <c r="AC51" s="6">
        <f>'2000 state ($99)'!C48/'2000 state ($99)'!B48</f>
        <v>0.6817882861979053</v>
      </c>
    </row>
    <row r="52" spans="1:29" ht="12.75">
      <c r="A52" t="str">
        <f>'1980 state ($99)'!$F49</f>
        <v>Washington</v>
      </c>
      <c r="C52" s="17">
        <f>'1980 state ($99)'!$J49</f>
        <v>4037749760</v>
      </c>
      <c r="D52" s="17">
        <f>'1990 state ($99)'!$J49</f>
        <v>4768554496</v>
      </c>
      <c r="E52" s="17">
        <f>'2000 state ($99)'!$J49</f>
        <v>9521277952</v>
      </c>
      <c r="F52" s="17"/>
      <c r="G52" s="17">
        <f>'1980 state ($99)'!$R49</f>
        <v>4813.458</v>
      </c>
      <c r="H52" s="17">
        <f>'1990 state ($99)'!$R49</f>
        <v>4073.633</v>
      </c>
      <c r="I52" s="17">
        <f>'2000 state ($99)'!$R49</f>
        <v>6494.374</v>
      </c>
      <c r="J52" s="17"/>
      <c r="K52" s="17">
        <f>'1980 state ($99)'!$N49</f>
        <v>3116.358</v>
      </c>
      <c r="L52" s="17">
        <f>'1990 state ($99)'!$N49</f>
        <v>2567.863</v>
      </c>
      <c r="M52" s="17">
        <f>'2000 state ($99)'!$N49</f>
        <v>4211.839</v>
      </c>
      <c r="N52" s="17"/>
      <c r="O52" s="7">
        <f t="shared" si="3"/>
        <v>838845.9523278276</v>
      </c>
      <c r="P52" s="7">
        <f t="shared" si="4"/>
        <v>1170590.108632761</v>
      </c>
      <c r="Q52" s="7">
        <f t="shared" si="5"/>
        <v>1466080.9420584647</v>
      </c>
      <c r="S52" s="7">
        <f>('1980 state ($99)'!$S49)/'1980 state ($99)'!$C49</f>
        <v>157328.76207551803</v>
      </c>
      <c r="T52" s="7">
        <f>('1990 state ($99)'!$S49)/'1990 state ($99)'!$C49</f>
        <v>156947.56210116265</v>
      </c>
      <c r="U52" s="7">
        <f>('2000 state ($99)'!$S49)/'2000 state ($99)'!$C49</f>
        <v>207333.5629122811</v>
      </c>
      <c r="V52" s="5"/>
      <c r="W52" s="6">
        <f>'1980 state ($99)'!U49</f>
        <v>0.299774</v>
      </c>
      <c r="X52" s="6">
        <f>'1990 state ($99)'!U49</f>
        <v>0.2304422</v>
      </c>
      <c r="Y52" s="6">
        <f>'2000 state ($99)'!U49</f>
        <v>0.2531934</v>
      </c>
      <c r="AA52" s="6">
        <f>'1980 state ($99)'!C49/'1980 state ($99)'!B49</f>
        <v>0.647426066809039</v>
      </c>
      <c r="AB52" s="6">
        <f>'1990 state ($99)'!C49/'1990 state ($99)'!B49</f>
        <v>0.6303617691421654</v>
      </c>
      <c r="AC52" s="6">
        <f>'2000 state ($99)'!C49/'2000 state ($99)'!B49</f>
        <v>0.6485365162065453</v>
      </c>
    </row>
    <row r="53" spans="1:29" ht="12.75">
      <c r="A53" t="str">
        <f>'1980 state ($99)'!$F50</f>
        <v>West Virginia</v>
      </c>
      <c r="C53" s="17">
        <f>'1980 state ($99)'!$J50</f>
        <v>874336896</v>
      </c>
      <c r="D53" s="17">
        <f>'1990 state ($99)'!$J50</f>
        <v>899306240</v>
      </c>
      <c r="E53" s="17">
        <f>'2000 state ($99)'!$J50</f>
        <v>1402487936</v>
      </c>
      <c r="F53" s="17"/>
      <c r="G53" s="17">
        <f>'1980 state ($99)'!$R50</f>
        <v>3147.474</v>
      </c>
      <c r="H53" s="17">
        <f>'1990 state ($99)'!$R50</f>
        <v>1763.204</v>
      </c>
      <c r="I53" s="17">
        <f>'2000 state ($99)'!$R50</f>
        <v>2533.309</v>
      </c>
      <c r="J53" s="17"/>
      <c r="K53" s="17">
        <f>'1980 state ($99)'!$N50</f>
        <v>2259.87</v>
      </c>
      <c r="L53" s="17">
        <f>'1990 state ($99)'!$N50</f>
        <v>1306.374</v>
      </c>
      <c r="M53" s="17">
        <f>'2000 state ($99)'!$N50</f>
        <v>1902.798</v>
      </c>
      <c r="N53" s="17"/>
      <c r="O53" s="7">
        <f t="shared" si="3"/>
        <v>277790.02971906995</v>
      </c>
      <c r="P53" s="7">
        <f t="shared" si="4"/>
        <v>510040.9481829669</v>
      </c>
      <c r="Q53" s="7">
        <f t="shared" si="5"/>
        <v>553618.9766033279</v>
      </c>
      <c r="S53" s="7">
        <f>('1980 state ($99)'!$S50)/'1980 state ($99)'!$C50</f>
        <v>106439.10660570936</v>
      </c>
      <c r="T53" s="7">
        <f>('1990 state ($99)'!$S50)/'1990 state ($99)'!$C50</f>
        <v>71315.40901221667</v>
      </c>
      <c r="U53" s="7">
        <f>('2000 state ($99)'!$S50)/'2000 state ($99)'!$C50</f>
        <v>85443.85223773029</v>
      </c>
      <c r="V53" s="5"/>
      <c r="W53" s="6">
        <f>'1980 state ($99)'!U50</f>
        <v>0.2857456</v>
      </c>
      <c r="X53" s="6">
        <f>'1990 state ($99)'!U50</f>
        <v>0.2127359</v>
      </c>
      <c r="Y53" s="6">
        <f>'2000 state ($99)'!U50</f>
        <v>0.2427321</v>
      </c>
      <c r="AA53" s="6">
        <f>'1980 state ($99)'!C50/'1980 state ($99)'!B50</f>
        <v>0.7179947117708331</v>
      </c>
      <c r="AB53" s="6">
        <f>'1990 state ($99)'!C50/'1990 state ($99)'!B50</f>
        <v>0.7409089786591787</v>
      </c>
      <c r="AC53" s="6">
        <f>'2000 state ($99)'!C50/'2000 state ($99)'!B50</f>
        <v>0.7511118407306808</v>
      </c>
    </row>
    <row r="54" spans="1:29" ht="12.75">
      <c r="A54" t="str">
        <f>'1980 state ($99)'!$F51</f>
        <v>Wisconsin</v>
      </c>
      <c r="C54" s="17">
        <f>'1980 state ($99)'!$J51</f>
        <v>4895357440</v>
      </c>
      <c r="D54" s="17">
        <f>'1990 state ($99)'!$J51</f>
        <v>5110471168</v>
      </c>
      <c r="E54" s="17">
        <f>'2000 state ($99)'!$J51</f>
        <v>8643598336</v>
      </c>
      <c r="F54" s="17"/>
      <c r="G54" s="17">
        <f>'1980 state ($99)'!$R51</f>
        <v>6316.509</v>
      </c>
      <c r="H54" s="17">
        <f>'1990 state ($99)'!$R51</f>
        <v>4206.495</v>
      </c>
      <c r="I54" s="17">
        <f>'2000 state ($99)'!$R51</f>
        <v>6060.031</v>
      </c>
      <c r="J54" s="17"/>
      <c r="K54" s="17">
        <f>'1980 state ($99)'!$N51</f>
        <v>4083.252</v>
      </c>
      <c r="L54" s="17">
        <f>'1990 state ($99)'!$N51</f>
        <v>2810.683</v>
      </c>
      <c r="M54" s="17">
        <f>'2000 state ($99)'!$N51</f>
        <v>4159.994</v>
      </c>
      <c r="N54" s="17"/>
      <c r="O54" s="7">
        <f t="shared" si="3"/>
        <v>775009.9683226922</v>
      </c>
      <c r="P54" s="7">
        <f t="shared" si="4"/>
        <v>1214900.0933080867</v>
      </c>
      <c r="Q54" s="7">
        <f t="shared" si="5"/>
        <v>1426329.0626731117</v>
      </c>
      <c r="S54" s="7">
        <f>('1980 state ($99)'!$S51)/'1980 state ($99)'!$C51</f>
        <v>129364.53440342705</v>
      </c>
      <c r="T54" s="7">
        <f>('1990 state ($99)'!$S51)/'1990 state ($99)'!$C51</f>
        <v>92238.91264795457</v>
      </c>
      <c r="U54" s="7">
        <f>('2000 state ($99)'!$S51)/'2000 state ($99)'!$C51</f>
        <v>129356.866821049</v>
      </c>
      <c r="V54" s="5"/>
      <c r="W54" s="6">
        <f>'1980 state ($99)'!U51</f>
        <v>0.3260995</v>
      </c>
      <c r="X54" s="6">
        <f>'1990 state ($99)'!U51</f>
        <v>0.2744273</v>
      </c>
      <c r="Y54" s="6">
        <f>'2000 state ($99)'!U51</f>
        <v>0.298706</v>
      </c>
      <c r="AA54" s="6">
        <f>'1980 state ($99)'!C51/'1980 state ($99)'!B51</f>
        <v>0.6464412409176178</v>
      </c>
      <c r="AB54" s="6">
        <f>'1990 state ($99)'!C51/'1990 state ($99)'!B51</f>
        <v>0.6681769258141568</v>
      </c>
      <c r="AC54" s="6">
        <f>'2000 state ($99)'!C51/'2000 state ($99)'!B51</f>
        <v>0.6864641342656697</v>
      </c>
    </row>
    <row r="55" spans="1:29" ht="12.75">
      <c r="A55" t="str">
        <f>'1980 state ($99)'!$F52</f>
        <v>Wyoming</v>
      </c>
      <c r="C55" s="17">
        <f>'1980 state ($99)'!$J52</f>
        <v>305814560</v>
      </c>
      <c r="D55" s="17">
        <f>'1990 state ($99)'!$J52</f>
        <v>222550080</v>
      </c>
      <c r="E55" s="17">
        <f>'2000 state ($99)'!$J52</f>
        <v>459084256</v>
      </c>
      <c r="F55" s="17"/>
      <c r="G55" s="17">
        <f>'1980 state ($99)'!$R52</f>
        <v>4112.732</v>
      </c>
      <c r="H55" s="17">
        <f>'1990 state ($99)'!$R52</f>
        <v>1945.827</v>
      </c>
      <c r="I55" s="17">
        <f>'2000 state ($99)'!$R52</f>
        <v>3388.801</v>
      </c>
      <c r="J55" s="17"/>
      <c r="K55" s="17">
        <f>'1980 state ($99)'!$N52</f>
        <v>2816.361</v>
      </c>
      <c r="L55" s="17">
        <f>'1990 state ($99)'!$N52</f>
        <v>1316.896</v>
      </c>
      <c r="M55" s="17">
        <f>'2000 state ($99)'!$N52</f>
        <v>2382.65</v>
      </c>
      <c r="N55" s="17"/>
      <c r="O55" s="7">
        <f t="shared" si="3"/>
        <v>74358.00825339458</v>
      </c>
      <c r="P55" s="7">
        <f t="shared" si="4"/>
        <v>114373.00438322626</v>
      </c>
      <c r="Q55" s="7">
        <f t="shared" si="5"/>
        <v>135470.99873967224</v>
      </c>
      <c r="S55" s="7">
        <f>('1980 state ($99)'!$S52)/'1980 state ($99)'!$C52</f>
        <v>151016.42368003444</v>
      </c>
      <c r="T55" s="7">
        <f>('1990 state ($99)'!$S52)/'1990 state ($99)'!$C52</f>
        <v>89960.70051498168</v>
      </c>
      <c r="U55" s="7">
        <f>('2000 state ($99)'!$S52)/'2000 state ($99)'!$C52</f>
        <v>125252.25041521802</v>
      </c>
      <c r="V55" s="5"/>
      <c r="W55" s="6">
        <f>'1980 state ($99)'!U52</f>
        <v>0.3075429</v>
      </c>
      <c r="X55" s="6">
        <f>'1990 state ($99)'!U52</f>
        <v>0.2043087</v>
      </c>
      <c r="Y55" s="6">
        <f>'2000 state ($99)'!U52</f>
        <v>0.2264874</v>
      </c>
      <c r="AA55" s="6">
        <f>'1980 state ($99)'!C52/'1980 state ($99)'!B52</f>
        <v>0.6847907169498549</v>
      </c>
      <c r="AB55" s="6">
        <f>'1990 state ($99)'!C52/'1990 state ($99)'!B52</f>
        <v>0.6767793320551966</v>
      </c>
      <c r="AC55" s="6">
        <f>'2000 state ($99)'!C52/'2000 state ($99)'!B52</f>
        <v>0.7030953196524772</v>
      </c>
    </row>
    <row r="56" spans="19:21" ht="12.75">
      <c r="S56" s="7"/>
      <c r="T56" s="7"/>
      <c r="U56" s="7"/>
    </row>
    <row r="57" spans="1:29" ht="12.75">
      <c r="A57" t="s">
        <v>154</v>
      </c>
      <c r="C57" s="7">
        <f>'1980 state ($99)'!J54</f>
        <v>197878141392</v>
      </c>
      <c r="D57" s="7">
        <f>'1990 state ($99)'!J54</f>
        <v>284002854736</v>
      </c>
      <c r="E57" s="7">
        <f>'2000 state ($99)'!J54</f>
        <v>420069163200</v>
      </c>
      <c r="F57" s="7"/>
      <c r="G57" s="7">
        <f>'1980 state ($99)'!J54/'1980 state ($99)'!C54</f>
        <v>4840.081036456294</v>
      </c>
      <c r="H57" s="7">
        <f>'1990 state ($99)'!J54/'1990 state ($99)'!C54</f>
        <v>4817.70692273268</v>
      </c>
      <c r="I57" s="7">
        <f>'2000 state ($99)'!J54/'2000 state ($99)'!C54</f>
        <v>6024.338640470692</v>
      </c>
      <c r="J57" s="7"/>
      <c r="K57" s="7">
        <f>'1980 state ($99)'!J54/'1980 state ($99)'!B54</f>
        <v>3023.4446805881294</v>
      </c>
      <c r="L57" s="7">
        <f>'1990 state ($99)'!J54/'1990 state ($99)'!B54</f>
        <v>3121.418288047651</v>
      </c>
      <c r="M57" s="7">
        <f>'2000 state ($99)'!J54/'2000 state ($99)'!B54</f>
        <v>4014.543780599943</v>
      </c>
      <c r="N57" s="7"/>
      <c r="O57" s="7">
        <f>SUM(O4:O55)</f>
        <v>40885208.20173745</v>
      </c>
      <c r="P57" s="7">
        <f>SUM(P4:P55)</f>
        <v>58951785.75316854</v>
      </c>
      <c r="Q57" s="7">
        <f>SUM(Q4:Q55)</f>
        <v>69730677.33158879</v>
      </c>
      <c r="S57" s="7">
        <f>'1980 state ($99)'!S54/'1980 state ($99)'!C54</f>
        <v>0</v>
      </c>
      <c r="T57" s="7">
        <f>'1990 state ($99)'!S54/'1990 state ($99)'!C54</f>
        <v>0</v>
      </c>
      <c r="U57" s="7">
        <f>'2000 state ($99)'!S54/'2000 state ($99)'!C54</f>
        <v>0</v>
      </c>
      <c r="AA57" s="6">
        <f>'1980 state ($99)'!C54/'1980 state ($99)'!B54</f>
        <v>0.6246681941510983</v>
      </c>
      <c r="AB57" s="6">
        <f>'1990 state ($99)'!C54/'1990 state ($99)'!B54</f>
        <v>0.6479053911143963</v>
      </c>
      <c r="AC57" s="6">
        <f>'2000 state ($99)'!C54/'2000 state ($99)'!B54</f>
        <v>0.6663874692619006</v>
      </c>
    </row>
    <row r="58" spans="7:14" ht="12.75">
      <c r="G58" s="8"/>
      <c r="H58" s="8"/>
      <c r="I58" s="8"/>
      <c r="J58" s="8"/>
      <c r="K58" s="8"/>
      <c r="L58" s="8"/>
      <c r="M58" s="8"/>
      <c r="N58" s="8"/>
    </row>
  </sheetData>
  <mergeCells count="7">
    <mergeCell ref="C3:E3"/>
    <mergeCell ref="K3:M3"/>
    <mergeCell ref="O3:Q3"/>
    <mergeCell ref="AA3:AC3"/>
    <mergeCell ref="S3:U3"/>
    <mergeCell ref="W3:Y3"/>
    <mergeCell ref="G3:I3"/>
  </mergeCells>
  <printOptions/>
  <pageMargins left="0.75" right="0.75" top="1" bottom="1" header="0.5" footer="0.5"/>
  <pageSetup fitToHeight="1" fitToWidth="1" horizontalDpi="1200" verticalDpi="12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1502604</v>
      </c>
      <c r="C2">
        <v>1062054</v>
      </c>
      <c r="D2">
        <v>4023360</v>
      </c>
      <c r="E2" t="s">
        <v>18</v>
      </c>
      <c r="F2" t="s">
        <v>19</v>
      </c>
      <c r="G2">
        <v>1912836864</v>
      </c>
      <c r="H2">
        <v>280463232</v>
      </c>
      <c r="I2">
        <v>59763204</v>
      </c>
      <c r="J2">
        <v>2253063424</v>
      </c>
      <c r="K2">
        <v>1273.015</v>
      </c>
      <c r="L2">
        <v>186.6515</v>
      </c>
      <c r="M2">
        <v>39.77309</v>
      </c>
      <c r="N2">
        <v>1499.439</v>
      </c>
      <c r="O2">
        <v>1801.073</v>
      </c>
      <c r="P2">
        <v>264.0762</v>
      </c>
      <c r="Q2">
        <v>56.27134</v>
      </c>
      <c r="R2">
        <v>2121.421</v>
      </c>
      <c r="S2">
        <v>87542644736</v>
      </c>
      <c r="T2">
        <v>0.0891767</v>
      </c>
      <c r="U2">
        <v>0.2186766</v>
      </c>
      <c r="V2">
        <v>0.0079332</v>
      </c>
      <c r="W2">
        <v>0.0180162</v>
      </c>
      <c r="X2">
        <v>40634.49</v>
      </c>
      <c r="Y2" s="4">
        <v>0.1007529</v>
      </c>
    </row>
    <row r="3" spans="1:25" ht="12.75">
      <c r="A3">
        <v>2</v>
      </c>
      <c r="B3">
        <v>184583</v>
      </c>
      <c r="C3">
        <v>105994</v>
      </c>
      <c r="D3">
        <v>524675</v>
      </c>
      <c r="E3" t="s">
        <v>20</v>
      </c>
      <c r="F3" t="s">
        <v>21</v>
      </c>
      <c r="G3">
        <v>326782464</v>
      </c>
      <c r="H3">
        <v>40686108</v>
      </c>
      <c r="I3">
        <v>29591616</v>
      </c>
      <c r="J3">
        <v>397060160</v>
      </c>
      <c r="K3">
        <v>1770.382</v>
      </c>
      <c r="L3">
        <v>220.4218</v>
      </c>
      <c r="M3">
        <v>160.316</v>
      </c>
      <c r="N3">
        <v>2151.12</v>
      </c>
      <c r="O3">
        <v>3083.028</v>
      </c>
      <c r="P3">
        <v>383.8529</v>
      </c>
      <c r="Q3">
        <v>279.182</v>
      </c>
      <c r="R3">
        <v>3746.063</v>
      </c>
      <c r="S3">
        <v>14408258560</v>
      </c>
      <c r="T3">
        <v>0.1195465</v>
      </c>
      <c r="U3">
        <v>0.2483094</v>
      </c>
      <c r="V3">
        <v>0.0013981</v>
      </c>
      <c r="W3">
        <v>0.001798</v>
      </c>
      <c r="X3">
        <v>66760.46</v>
      </c>
      <c r="Y3" s="4">
        <v>0.126986</v>
      </c>
    </row>
    <row r="4" spans="1:25" ht="12.75">
      <c r="A4">
        <v>4</v>
      </c>
      <c r="B4">
        <v>1364994</v>
      </c>
      <c r="C4">
        <v>878580</v>
      </c>
      <c r="D4">
        <v>3627852</v>
      </c>
      <c r="E4" t="s">
        <v>22</v>
      </c>
      <c r="F4" t="s">
        <v>23</v>
      </c>
      <c r="G4">
        <v>2592037888</v>
      </c>
      <c r="H4">
        <v>448859008</v>
      </c>
      <c r="I4">
        <v>190859344</v>
      </c>
      <c r="J4">
        <v>3231756288</v>
      </c>
      <c r="K4">
        <v>1898.937</v>
      </c>
      <c r="L4">
        <v>328.8359</v>
      </c>
      <c r="M4">
        <v>139.8243</v>
      </c>
      <c r="N4">
        <v>2367.597</v>
      </c>
      <c r="O4">
        <v>2950.258</v>
      </c>
      <c r="P4">
        <v>510.8915</v>
      </c>
      <c r="Q4">
        <v>217.2361</v>
      </c>
      <c r="R4">
        <v>3678.386</v>
      </c>
      <c r="S4">
        <v>108812861440</v>
      </c>
      <c r="T4">
        <v>0.1084642</v>
      </c>
      <c r="U4">
        <v>0.2575603</v>
      </c>
      <c r="V4">
        <v>0.0113793</v>
      </c>
      <c r="W4">
        <v>0.0149039</v>
      </c>
      <c r="X4">
        <v>47086.22</v>
      </c>
      <c r="Y4" s="4">
        <v>0.1221966</v>
      </c>
    </row>
    <row r="5" spans="1:25" ht="12.75">
      <c r="A5">
        <v>5</v>
      </c>
      <c r="B5">
        <v>890481</v>
      </c>
      <c r="C5">
        <v>620027</v>
      </c>
      <c r="D5">
        <v>2344837</v>
      </c>
      <c r="E5" t="s">
        <v>24</v>
      </c>
      <c r="F5" t="s">
        <v>25</v>
      </c>
      <c r="G5">
        <v>958985088</v>
      </c>
      <c r="H5">
        <v>135195136</v>
      </c>
      <c r="I5">
        <v>72867192</v>
      </c>
      <c r="J5">
        <v>1167047424</v>
      </c>
      <c r="K5">
        <v>1076.929</v>
      </c>
      <c r="L5">
        <v>151.8226</v>
      </c>
      <c r="M5">
        <v>81.82902</v>
      </c>
      <c r="N5">
        <v>1310.581</v>
      </c>
      <c r="O5">
        <v>1546.683</v>
      </c>
      <c r="P5">
        <v>218.0472</v>
      </c>
      <c r="Q5">
        <v>117.5226</v>
      </c>
      <c r="R5">
        <v>1882.253</v>
      </c>
      <c r="S5">
        <v>43506331648</v>
      </c>
      <c r="T5">
        <v>0.0838684</v>
      </c>
      <c r="U5">
        <v>0.209766</v>
      </c>
      <c r="V5">
        <v>0.0041093</v>
      </c>
      <c r="W5">
        <v>0.0105179</v>
      </c>
      <c r="X5">
        <v>36548.34</v>
      </c>
      <c r="Y5" s="4">
        <v>0.0919873</v>
      </c>
    </row>
    <row r="6" spans="1:25" ht="12.75">
      <c r="A6">
        <v>6</v>
      </c>
      <c r="B6">
        <v>10305149</v>
      </c>
      <c r="C6">
        <v>5772076</v>
      </c>
      <c r="D6" s="1">
        <v>29400000</v>
      </c>
      <c r="E6" t="s">
        <v>26</v>
      </c>
      <c r="F6" t="s">
        <v>27</v>
      </c>
      <c r="G6">
        <v>50746273792</v>
      </c>
      <c r="H6">
        <v>10547343360</v>
      </c>
      <c r="I6">
        <v>2433432064</v>
      </c>
      <c r="J6">
        <v>63727050752</v>
      </c>
      <c r="K6">
        <v>4924.361</v>
      </c>
      <c r="L6">
        <v>1023.502</v>
      </c>
      <c r="M6">
        <v>236.1375</v>
      </c>
      <c r="N6">
        <v>6184.001</v>
      </c>
      <c r="O6">
        <v>8791.686</v>
      </c>
      <c r="P6">
        <v>1827.305</v>
      </c>
      <c r="Q6">
        <v>421.587</v>
      </c>
      <c r="R6">
        <v>11040.58</v>
      </c>
      <c r="S6">
        <v>1845370290176</v>
      </c>
      <c r="T6">
        <v>0.1154644</v>
      </c>
      <c r="U6">
        <v>0.3150547</v>
      </c>
      <c r="V6">
        <v>0.2243888</v>
      </c>
      <c r="W6">
        <v>0.0979151</v>
      </c>
      <c r="X6">
        <v>61014.26</v>
      </c>
      <c r="Y6" s="4">
        <v>0.127952</v>
      </c>
    </row>
    <row r="7" spans="1:25" ht="12.75">
      <c r="A7">
        <v>8</v>
      </c>
      <c r="B7">
        <v>1275165</v>
      </c>
      <c r="C7">
        <v>798109</v>
      </c>
      <c r="D7">
        <v>3255281</v>
      </c>
      <c r="E7" t="s">
        <v>28</v>
      </c>
      <c r="F7" t="s">
        <v>29</v>
      </c>
      <c r="G7">
        <v>2387727360</v>
      </c>
      <c r="H7">
        <v>415359168</v>
      </c>
      <c r="I7">
        <v>270376032</v>
      </c>
      <c r="J7">
        <v>3073462784</v>
      </c>
      <c r="K7">
        <v>1872.485</v>
      </c>
      <c r="L7">
        <v>325.7297</v>
      </c>
      <c r="M7">
        <v>212.0322</v>
      </c>
      <c r="N7">
        <v>2410.247</v>
      </c>
      <c r="O7">
        <v>2991.731</v>
      </c>
      <c r="P7">
        <v>520.4291</v>
      </c>
      <c r="Q7">
        <v>338.7708</v>
      </c>
      <c r="R7">
        <v>3850.931</v>
      </c>
      <c r="S7">
        <v>100680351744</v>
      </c>
      <c r="T7">
        <v>0.1151068</v>
      </c>
      <c r="U7">
        <v>0.2650398</v>
      </c>
      <c r="V7">
        <v>0.0108219</v>
      </c>
      <c r="W7">
        <v>0.0135388</v>
      </c>
      <c r="X7">
        <v>50194.58</v>
      </c>
      <c r="Y7" s="4">
        <v>0.1271298</v>
      </c>
    </row>
    <row r="8" spans="1:25" ht="12.75">
      <c r="A8">
        <v>9</v>
      </c>
      <c r="B8">
        <v>1225729</v>
      </c>
      <c r="C8">
        <v>807271</v>
      </c>
      <c r="D8">
        <v>3266117</v>
      </c>
      <c r="E8" t="s">
        <v>30</v>
      </c>
      <c r="F8" t="s">
        <v>31</v>
      </c>
      <c r="G8">
        <v>6466485760</v>
      </c>
      <c r="H8">
        <v>916344832</v>
      </c>
      <c r="I8">
        <v>715713472</v>
      </c>
      <c r="J8">
        <v>8098544128</v>
      </c>
      <c r="K8">
        <v>5275.625</v>
      </c>
      <c r="L8">
        <v>747.5917</v>
      </c>
      <c r="M8">
        <v>583.9084</v>
      </c>
      <c r="N8">
        <v>6607.125</v>
      </c>
      <c r="O8">
        <v>8010.303</v>
      </c>
      <c r="P8">
        <v>1135.114</v>
      </c>
      <c r="Q8">
        <v>886.5839</v>
      </c>
      <c r="R8">
        <v>10032</v>
      </c>
      <c r="S8">
        <v>231577042944</v>
      </c>
      <c r="T8">
        <v>0.1106979</v>
      </c>
      <c r="U8">
        <v>0.3136809</v>
      </c>
      <c r="V8">
        <v>0.0285157</v>
      </c>
      <c r="W8">
        <v>0.0136942</v>
      </c>
      <c r="X8">
        <v>69123.27</v>
      </c>
      <c r="Y8" s="4">
        <v>0.1203237</v>
      </c>
    </row>
    <row r="9" spans="1:25" ht="12.75">
      <c r="A9">
        <v>10</v>
      </c>
      <c r="B9">
        <v>247163</v>
      </c>
      <c r="C9">
        <v>173874</v>
      </c>
      <c r="D9">
        <v>666168</v>
      </c>
      <c r="E9" t="s">
        <v>32</v>
      </c>
      <c r="F9" t="s">
        <v>33</v>
      </c>
      <c r="G9">
        <v>714901312</v>
      </c>
      <c r="H9">
        <v>130831816</v>
      </c>
      <c r="I9">
        <v>46058356</v>
      </c>
      <c r="J9">
        <v>891791488</v>
      </c>
      <c r="K9">
        <v>2892.428</v>
      </c>
      <c r="L9">
        <v>529.3342</v>
      </c>
      <c r="M9">
        <v>186.3481</v>
      </c>
      <c r="N9">
        <v>3608.111</v>
      </c>
      <c r="O9">
        <v>4111.605</v>
      </c>
      <c r="P9">
        <v>752.4518</v>
      </c>
      <c r="Q9">
        <v>264.895</v>
      </c>
      <c r="R9">
        <v>5128.953</v>
      </c>
      <c r="S9">
        <v>27391229952</v>
      </c>
      <c r="T9">
        <v>0.1334476</v>
      </c>
      <c r="U9">
        <v>0.2799608</v>
      </c>
      <c r="V9">
        <v>0.0031401</v>
      </c>
      <c r="W9">
        <v>0.0029495</v>
      </c>
      <c r="X9">
        <v>55811.95</v>
      </c>
      <c r="Y9" s="4">
        <v>0.1427732</v>
      </c>
    </row>
    <row r="10" spans="1:25" ht="12.75">
      <c r="A10">
        <v>11</v>
      </c>
      <c r="B10">
        <v>244376</v>
      </c>
      <c r="C10">
        <v>96866</v>
      </c>
      <c r="D10">
        <v>592538</v>
      </c>
      <c r="E10" t="s">
        <v>34</v>
      </c>
      <c r="F10" t="s">
        <v>157</v>
      </c>
      <c r="G10">
        <v>834117952</v>
      </c>
      <c r="H10">
        <v>221817776</v>
      </c>
      <c r="I10">
        <v>169927312</v>
      </c>
      <c r="J10">
        <v>1225863040</v>
      </c>
      <c r="K10">
        <v>3413.256</v>
      </c>
      <c r="L10">
        <v>907.6904</v>
      </c>
      <c r="M10">
        <v>695.3519</v>
      </c>
      <c r="N10">
        <v>5016.299</v>
      </c>
      <c r="O10">
        <v>8611.05</v>
      </c>
      <c r="P10">
        <v>2289.945</v>
      </c>
      <c r="Q10">
        <v>1754.251</v>
      </c>
      <c r="R10">
        <v>12655.25</v>
      </c>
      <c r="S10">
        <v>30656911360</v>
      </c>
      <c r="T10">
        <v>0.0766218</v>
      </c>
      <c r="U10">
        <v>0.3130729</v>
      </c>
      <c r="V10">
        <v>0.0043164</v>
      </c>
      <c r="W10">
        <v>0.0016432</v>
      </c>
      <c r="X10">
        <v>58060.59</v>
      </c>
      <c r="Y10" s="4">
        <v>0.0941846</v>
      </c>
    </row>
    <row r="11" spans="1:25" ht="12.75">
      <c r="A11">
        <v>12</v>
      </c>
      <c r="B11">
        <v>5128428</v>
      </c>
      <c r="C11">
        <v>3452472</v>
      </c>
      <c r="D11" s="1">
        <v>12900000</v>
      </c>
      <c r="E11" t="s">
        <v>35</v>
      </c>
      <c r="F11" t="s">
        <v>36</v>
      </c>
      <c r="G11">
        <v>10040349696</v>
      </c>
      <c r="H11">
        <v>1000526080</v>
      </c>
      <c r="I11">
        <v>791670592</v>
      </c>
      <c r="J11">
        <v>11832546304</v>
      </c>
      <c r="K11">
        <v>1957.783</v>
      </c>
      <c r="L11">
        <v>195.0941</v>
      </c>
      <c r="M11">
        <v>154.3691</v>
      </c>
      <c r="N11">
        <v>2307.246</v>
      </c>
      <c r="O11">
        <v>2908.163</v>
      </c>
      <c r="P11">
        <v>289.7999</v>
      </c>
      <c r="Q11">
        <v>229.3054</v>
      </c>
      <c r="R11">
        <v>3427.268</v>
      </c>
      <c r="S11">
        <v>475251015680</v>
      </c>
      <c r="T11">
        <v>0.0887284</v>
      </c>
      <c r="U11">
        <v>0.2173338</v>
      </c>
      <c r="V11">
        <v>0.0416635</v>
      </c>
      <c r="W11">
        <v>0.0585663</v>
      </c>
      <c r="X11">
        <v>47948.54</v>
      </c>
      <c r="Y11" s="4">
        <v>0.0973994</v>
      </c>
    </row>
    <row r="12" spans="1:25" ht="12.75">
      <c r="A12">
        <v>13</v>
      </c>
      <c r="B12">
        <v>2359378</v>
      </c>
      <c r="C12">
        <v>1536745</v>
      </c>
      <c r="D12">
        <v>6437888</v>
      </c>
      <c r="E12" t="s">
        <v>37</v>
      </c>
      <c r="F12" t="s">
        <v>38</v>
      </c>
      <c r="G12">
        <v>4119085568</v>
      </c>
      <c r="H12">
        <v>755892352</v>
      </c>
      <c r="I12">
        <v>427948288</v>
      </c>
      <c r="J12">
        <v>5302925824</v>
      </c>
      <c r="K12">
        <v>1745.835</v>
      </c>
      <c r="L12">
        <v>320.3778</v>
      </c>
      <c r="M12">
        <v>181.3818</v>
      </c>
      <c r="N12">
        <v>2247.595</v>
      </c>
      <c r="O12">
        <v>2680.396</v>
      </c>
      <c r="P12">
        <v>491.8788</v>
      </c>
      <c r="Q12">
        <v>278.4771</v>
      </c>
      <c r="R12">
        <v>3450.752</v>
      </c>
      <c r="S12">
        <v>172158713856</v>
      </c>
      <c r="T12">
        <v>0.1093912</v>
      </c>
      <c r="U12">
        <v>0.2539874</v>
      </c>
      <c r="V12">
        <v>0.0186721</v>
      </c>
      <c r="W12">
        <v>0.0260687</v>
      </c>
      <c r="X12">
        <v>48901.22</v>
      </c>
      <c r="Y12" s="4">
        <v>0.1237596</v>
      </c>
    </row>
    <row r="13" spans="1:25" ht="12.75">
      <c r="A13">
        <v>15</v>
      </c>
      <c r="B13">
        <v>334740</v>
      </c>
      <c r="C13">
        <v>190005</v>
      </c>
      <c r="D13">
        <v>1026731</v>
      </c>
      <c r="E13" t="s">
        <v>39</v>
      </c>
      <c r="F13" t="s">
        <v>40</v>
      </c>
      <c r="G13">
        <v>2144513152</v>
      </c>
      <c r="H13">
        <v>472364000</v>
      </c>
      <c r="I13">
        <v>85534456</v>
      </c>
      <c r="J13">
        <v>2702411520</v>
      </c>
      <c r="K13">
        <v>6406.504</v>
      </c>
      <c r="L13">
        <v>1411.137</v>
      </c>
      <c r="M13">
        <v>255.525</v>
      </c>
      <c r="N13">
        <v>8073.166</v>
      </c>
      <c r="O13">
        <v>11286.61</v>
      </c>
      <c r="P13">
        <v>2486.061</v>
      </c>
      <c r="Q13">
        <v>450.1695</v>
      </c>
      <c r="R13">
        <v>14222.84</v>
      </c>
      <c r="S13">
        <v>74943578112</v>
      </c>
      <c r="T13">
        <v>0.1183634</v>
      </c>
      <c r="U13">
        <v>0.3354745</v>
      </c>
      <c r="V13">
        <v>0.0095154</v>
      </c>
      <c r="W13">
        <v>0.0032232</v>
      </c>
      <c r="X13">
        <v>65039.01</v>
      </c>
      <c r="Y13" s="4">
        <v>0.1302922</v>
      </c>
    </row>
    <row r="14" spans="1:25" ht="12.75">
      <c r="A14">
        <v>16</v>
      </c>
      <c r="B14">
        <v>359888</v>
      </c>
      <c r="C14">
        <v>252670</v>
      </c>
      <c r="D14">
        <v>1000166</v>
      </c>
      <c r="E14" t="s">
        <v>41</v>
      </c>
      <c r="F14" t="s">
        <v>42</v>
      </c>
      <c r="G14">
        <v>536286080</v>
      </c>
      <c r="H14">
        <v>71864696</v>
      </c>
      <c r="I14">
        <v>44367092</v>
      </c>
      <c r="J14">
        <v>652517888</v>
      </c>
      <c r="K14">
        <v>1490.147</v>
      </c>
      <c r="L14">
        <v>199.6863</v>
      </c>
      <c r="M14">
        <v>123.2803</v>
      </c>
      <c r="N14">
        <v>1813.114</v>
      </c>
      <c r="O14">
        <v>2122.476</v>
      </c>
      <c r="P14">
        <v>284.4211</v>
      </c>
      <c r="Q14">
        <v>175.593</v>
      </c>
      <c r="R14">
        <v>2582.49</v>
      </c>
      <c r="S14">
        <v>22557280256</v>
      </c>
      <c r="T14">
        <v>0.1009572</v>
      </c>
      <c r="U14">
        <v>0.2562317</v>
      </c>
      <c r="V14">
        <v>0.0022976</v>
      </c>
      <c r="W14">
        <v>0.0042862</v>
      </c>
      <c r="X14">
        <v>41905.54</v>
      </c>
      <c r="Y14" s="4">
        <v>0.1068404</v>
      </c>
    </row>
    <row r="15" spans="1:25" ht="12.75">
      <c r="A15">
        <v>17</v>
      </c>
      <c r="B15">
        <v>4155520</v>
      </c>
      <c r="C15">
        <v>2694029</v>
      </c>
      <c r="D15" s="1">
        <v>11300000</v>
      </c>
      <c r="E15" t="s">
        <v>43</v>
      </c>
      <c r="F15" t="s">
        <v>44</v>
      </c>
      <c r="G15">
        <v>8926771200</v>
      </c>
      <c r="H15">
        <v>1414763136</v>
      </c>
      <c r="I15">
        <v>1527938944</v>
      </c>
      <c r="J15">
        <v>11869473792</v>
      </c>
      <c r="K15">
        <v>2148.172</v>
      </c>
      <c r="L15">
        <v>340.4539</v>
      </c>
      <c r="M15">
        <v>367.689</v>
      </c>
      <c r="N15">
        <v>2856.315</v>
      </c>
      <c r="O15">
        <v>3313.54</v>
      </c>
      <c r="P15">
        <v>525.1477</v>
      </c>
      <c r="Q15">
        <v>567.1575</v>
      </c>
      <c r="R15">
        <v>4405.845</v>
      </c>
      <c r="S15">
        <v>379121893376</v>
      </c>
      <c r="T15">
        <v>0.1122673</v>
      </c>
      <c r="U15">
        <v>0.2503691</v>
      </c>
      <c r="V15">
        <v>0.0417935</v>
      </c>
      <c r="W15">
        <v>0.0457004</v>
      </c>
      <c r="X15">
        <v>54025.01</v>
      </c>
      <c r="Y15" s="4">
        <v>0.1237339</v>
      </c>
    </row>
    <row r="16" spans="1:25" ht="12.75">
      <c r="A16">
        <v>18</v>
      </c>
      <c r="B16">
        <v>2060483</v>
      </c>
      <c r="C16">
        <v>1450766</v>
      </c>
      <c r="D16">
        <v>5507392</v>
      </c>
      <c r="E16" t="s">
        <v>45</v>
      </c>
      <c r="F16" t="s">
        <v>46</v>
      </c>
      <c r="G16">
        <v>2727189760</v>
      </c>
      <c r="H16">
        <v>344081440</v>
      </c>
      <c r="I16">
        <v>243228368</v>
      </c>
      <c r="J16">
        <v>3314499584</v>
      </c>
      <c r="K16">
        <v>1323.568</v>
      </c>
      <c r="L16">
        <v>166.9907</v>
      </c>
      <c r="M16">
        <v>118.0443</v>
      </c>
      <c r="N16">
        <v>1608.603</v>
      </c>
      <c r="O16">
        <v>1879.828</v>
      </c>
      <c r="P16">
        <v>237.1722</v>
      </c>
      <c r="Q16">
        <v>167.6551</v>
      </c>
      <c r="R16">
        <v>2284.655</v>
      </c>
      <c r="S16">
        <v>121025609728</v>
      </c>
      <c r="T16">
        <v>0.1133606</v>
      </c>
      <c r="U16">
        <v>0.2374741</v>
      </c>
      <c r="V16">
        <v>0.0116707</v>
      </c>
      <c r="W16">
        <v>0.0246102</v>
      </c>
      <c r="X16">
        <v>46429.39</v>
      </c>
      <c r="Y16" s="4">
        <v>0.1208727</v>
      </c>
    </row>
    <row r="17" spans="1:25" ht="12.75">
      <c r="A17">
        <v>19</v>
      </c>
      <c r="B17">
        <v>1063653</v>
      </c>
      <c r="C17">
        <v>745371</v>
      </c>
      <c r="D17">
        <v>2764380</v>
      </c>
      <c r="E17" t="s">
        <v>47</v>
      </c>
      <c r="F17" t="s">
        <v>48</v>
      </c>
      <c r="G17">
        <v>1299220992</v>
      </c>
      <c r="H17">
        <v>175223488</v>
      </c>
      <c r="I17">
        <v>227670752</v>
      </c>
      <c r="J17">
        <v>1702115200</v>
      </c>
      <c r="K17">
        <v>1221.471</v>
      </c>
      <c r="L17">
        <v>164.7375</v>
      </c>
      <c r="M17">
        <v>214.0461</v>
      </c>
      <c r="N17">
        <v>1600.254</v>
      </c>
      <c r="O17">
        <v>1743.053</v>
      </c>
      <c r="P17">
        <v>235.0822</v>
      </c>
      <c r="Q17">
        <v>305.4462</v>
      </c>
      <c r="R17">
        <v>2283.581</v>
      </c>
      <c r="S17">
        <v>50803417088</v>
      </c>
      <c r="T17">
        <v>0.106321</v>
      </c>
      <c r="U17">
        <v>0.2304444</v>
      </c>
      <c r="V17">
        <v>0.0059933</v>
      </c>
      <c r="W17">
        <v>0.0126442</v>
      </c>
      <c r="X17">
        <v>42683.77</v>
      </c>
      <c r="Y17" s="4">
        <v>0.112215</v>
      </c>
    </row>
    <row r="18" spans="1:25" ht="12.75">
      <c r="A18">
        <v>20</v>
      </c>
      <c r="B18">
        <v>941639</v>
      </c>
      <c r="C18">
        <v>641760</v>
      </c>
      <c r="D18">
        <v>2444777</v>
      </c>
      <c r="E18" t="s">
        <v>49</v>
      </c>
      <c r="F18" t="s">
        <v>50</v>
      </c>
      <c r="G18">
        <v>1201805440</v>
      </c>
      <c r="H18">
        <v>164286224</v>
      </c>
      <c r="I18">
        <v>572475520</v>
      </c>
      <c r="J18">
        <v>1938567168</v>
      </c>
      <c r="K18">
        <v>1276.291</v>
      </c>
      <c r="L18">
        <v>174.4684</v>
      </c>
      <c r="M18">
        <v>607.9564</v>
      </c>
      <c r="N18">
        <v>2058.716</v>
      </c>
      <c r="O18">
        <v>1872.671</v>
      </c>
      <c r="P18">
        <v>255.9933</v>
      </c>
      <c r="Q18">
        <v>892.0399</v>
      </c>
      <c r="R18">
        <v>3020.704</v>
      </c>
      <c r="S18">
        <v>50679853056</v>
      </c>
      <c r="T18">
        <v>0.0778707</v>
      </c>
      <c r="U18">
        <v>0.2388477</v>
      </c>
      <c r="V18">
        <v>0.0068259</v>
      </c>
      <c r="W18">
        <v>0.0108866</v>
      </c>
      <c r="X18">
        <v>45611.14</v>
      </c>
      <c r="Y18" s="4">
        <v>0.0899148</v>
      </c>
    </row>
    <row r="19" spans="1:25" ht="12.75">
      <c r="A19">
        <v>21</v>
      </c>
      <c r="B19">
        <v>1378692</v>
      </c>
      <c r="C19">
        <v>960473</v>
      </c>
      <c r="D19">
        <v>3677185</v>
      </c>
      <c r="E19" t="s">
        <v>51</v>
      </c>
      <c r="F19" t="s">
        <v>52</v>
      </c>
      <c r="G19">
        <v>1516424704</v>
      </c>
      <c r="H19">
        <v>243959456</v>
      </c>
      <c r="I19">
        <v>131263240</v>
      </c>
      <c r="J19">
        <v>1891647360</v>
      </c>
      <c r="K19">
        <v>1099.901</v>
      </c>
      <c r="L19">
        <v>176.9499</v>
      </c>
      <c r="M19">
        <v>95.20853</v>
      </c>
      <c r="N19">
        <v>1372.059</v>
      </c>
      <c r="O19">
        <v>1578.831</v>
      </c>
      <c r="P19">
        <v>253.9993</v>
      </c>
      <c r="Q19">
        <v>136.6652</v>
      </c>
      <c r="R19">
        <v>1969.496</v>
      </c>
      <c r="S19">
        <v>72553324544</v>
      </c>
      <c r="T19">
        <v>0.0915104</v>
      </c>
      <c r="U19">
        <v>0.210011</v>
      </c>
      <c r="V19">
        <v>0.0066607</v>
      </c>
      <c r="W19">
        <v>0.0162931</v>
      </c>
      <c r="X19">
        <v>39069.91</v>
      </c>
      <c r="Y19" s="4">
        <v>0.1035689</v>
      </c>
    </row>
    <row r="20" spans="1:25" ht="12.75">
      <c r="A20">
        <v>22</v>
      </c>
      <c r="B20">
        <v>1491326</v>
      </c>
      <c r="C20">
        <v>987958</v>
      </c>
      <c r="D20">
        <v>4193804</v>
      </c>
      <c r="E20" t="s">
        <v>53</v>
      </c>
      <c r="F20" t="s">
        <v>54</v>
      </c>
      <c r="G20">
        <v>1788802048</v>
      </c>
      <c r="H20">
        <v>221846624</v>
      </c>
      <c r="I20">
        <v>28479530</v>
      </c>
      <c r="J20">
        <v>2039128320</v>
      </c>
      <c r="K20">
        <v>1199.471</v>
      </c>
      <c r="L20">
        <v>148.758</v>
      </c>
      <c r="M20">
        <v>19.09678</v>
      </c>
      <c r="N20">
        <v>1367.326</v>
      </c>
      <c r="O20">
        <v>1810.605</v>
      </c>
      <c r="P20">
        <v>224.5507</v>
      </c>
      <c r="Q20">
        <v>28.82666</v>
      </c>
      <c r="R20">
        <v>2063.983</v>
      </c>
      <c r="S20">
        <v>85688901632</v>
      </c>
      <c r="T20">
        <v>0.0763192</v>
      </c>
      <c r="U20">
        <v>0.2074057</v>
      </c>
      <c r="V20">
        <v>0.00718</v>
      </c>
      <c r="W20">
        <v>0.0167593</v>
      </c>
      <c r="X20">
        <v>39421.72</v>
      </c>
      <c r="Y20" s="4">
        <v>0.0888065</v>
      </c>
    </row>
    <row r="21" spans="1:25" ht="12.75">
      <c r="A21">
        <v>23</v>
      </c>
      <c r="B21">
        <v>465471</v>
      </c>
      <c r="C21">
        <v>327846</v>
      </c>
      <c r="D21">
        <v>1225757</v>
      </c>
      <c r="E21" t="s">
        <v>55</v>
      </c>
      <c r="F21" t="s">
        <v>56</v>
      </c>
      <c r="G21">
        <v>1061962688</v>
      </c>
      <c r="H21">
        <v>168348576</v>
      </c>
      <c r="I21">
        <v>136845696</v>
      </c>
      <c r="J21">
        <v>1367156992</v>
      </c>
      <c r="K21">
        <v>2281.48</v>
      </c>
      <c r="L21">
        <v>361.6736</v>
      </c>
      <c r="M21">
        <v>293.994</v>
      </c>
      <c r="N21">
        <v>2937.147</v>
      </c>
      <c r="O21">
        <v>3239.212</v>
      </c>
      <c r="P21">
        <v>513.499</v>
      </c>
      <c r="Q21">
        <v>417.4085</v>
      </c>
      <c r="R21">
        <v>4170.119</v>
      </c>
      <c r="S21">
        <v>43449389056</v>
      </c>
      <c r="T21">
        <v>0.1018283</v>
      </c>
      <c r="U21">
        <v>0.269581</v>
      </c>
      <c r="V21">
        <v>0.0048139</v>
      </c>
      <c r="W21">
        <v>0.0055614</v>
      </c>
      <c r="X21">
        <v>44988.69</v>
      </c>
      <c r="Y21" s="4">
        <v>0.1063704</v>
      </c>
    </row>
    <row r="22" spans="1:25" ht="12.75">
      <c r="A22">
        <v>24</v>
      </c>
      <c r="B22">
        <v>1739929</v>
      </c>
      <c r="C22">
        <v>1137154</v>
      </c>
      <c r="D22">
        <v>4733449</v>
      </c>
      <c r="E22" t="s">
        <v>57</v>
      </c>
      <c r="F22" t="s">
        <v>58</v>
      </c>
      <c r="G22">
        <v>5664742912</v>
      </c>
      <c r="H22">
        <v>1093883136</v>
      </c>
      <c r="I22">
        <v>659873856</v>
      </c>
      <c r="J22">
        <v>7418500096</v>
      </c>
      <c r="K22">
        <v>3255.732</v>
      </c>
      <c r="L22">
        <v>628.6942</v>
      </c>
      <c r="M22">
        <v>379.2533</v>
      </c>
      <c r="N22">
        <v>4263.68</v>
      </c>
      <c r="O22">
        <v>4981.509</v>
      </c>
      <c r="P22">
        <v>961.9481</v>
      </c>
      <c r="Q22">
        <v>580.2853</v>
      </c>
      <c r="R22">
        <v>6523.743</v>
      </c>
      <c r="S22">
        <v>218600767488</v>
      </c>
      <c r="T22">
        <v>0.1387322</v>
      </c>
      <c r="U22">
        <v>0.288558</v>
      </c>
      <c r="V22">
        <v>0.0261212</v>
      </c>
      <c r="W22">
        <v>0.0192902</v>
      </c>
      <c r="X22">
        <v>63540.39</v>
      </c>
      <c r="Y22" s="4">
        <v>0.1504469</v>
      </c>
    </row>
    <row r="23" spans="1:25" ht="12.75">
      <c r="A23">
        <v>25</v>
      </c>
      <c r="B23">
        <v>2219248</v>
      </c>
      <c r="C23">
        <v>1330122</v>
      </c>
      <c r="D23">
        <v>5928140</v>
      </c>
      <c r="E23" t="s">
        <v>59</v>
      </c>
      <c r="F23" t="s">
        <v>60</v>
      </c>
      <c r="G23">
        <v>9433782272</v>
      </c>
      <c r="H23">
        <v>1585283456</v>
      </c>
      <c r="I23">
        <v>820935680</v>
      </c>
      <c r="J23">
        <v>11840002048</v>
      </c>
      <c r="K23">
        <v>4250.892</v>
      </c>
      <c r="L23">
        <v>714.3336</v>
      </c>
      <c r="M23">
        <v>369.9162</v>
      </c>
      <c r="N23">
        <v>5335.141</v>
      </c>
      <c r="O23">
        <v>7092.419</v>
      </c>
      <c r="P23">
        <v>1191.833</v>
      </c>
      <c r="Q23">
        <v>617.1883</v>
      </c>
      <c r="R23">
        <v>8901.44</v>
      </c>
      <c r="S23">
        <v>335452569600</v>
      </c>
      <c r="T23">
        <v>0.128938</v>
      </c>
      <c r="U23">
        <v>0.3371694</v>
      </c>
      <c r="V23">
        <v>0.0416897</v>
      </c>
      <c r="W23">
        <v>0.0225636</v>
      </c>
      <c r="X23">
        <v>60809.6</v>
      </c>
      <c r="Y23" s="4">
        <v>0.1381889</v>
      </c>
    </row>
    <row r="24" spans="1:25" ht="12.75">
      <c r="A24">
        <v>26</v>
      </c>
      <c r="B24">
        <v>3408377</v>
      </c>
      <c r="C24">
        <v>2427308</v>
      </c>
      <c r="D24">
        <v>9229799</v>
      </c>
      <c r="E24" t="s">
        <v>61</v>
      </c>
      <c r="F24" t="s">
        <v>62</v>
      </c>
      <c r="G24">
        <v>5668805632</v>
      </c>
      <c r="H24">
        <v>774950656</v>
      </c>
      <c r="I24">
        <v>3480515584</v>
      </c>
      <c r="J24">
        <v>9924272128</v>
      </c>
      <c r="K24">
        <v>1663.198</v>
      </c>
      <c r="L24">
        <v>227.3665</v>
      </c>
      <c r="M24">
        <v>1021.165</v>
      </c>
      <c r="N24">
        <v>2911.729</v>
      </c>
      <c r="O24">
        <v>2335.429</v>
      </c>
      <c r="P24">
        <v>319.2634</v>
      </c>
      <c r="Q24">
        <v>1433.899</v>
      </c>
      <c r="R24">
        <v>4088.592</v>
      </c>
      <c r="S24">
        <v>233524297728</v>
      </c>
      <c r="T24">
        <v>0.0674963</v>
      </c>
      <c r="U24">
        <v>0.2545133</v>
      </c>
      <c r="V24">
        <v>0.0349443</v>
      </c>
      <c r="W24">
        <v>0.0411758</v>
      </c>
      <c r="X24">
        <v>50796.16</v>
      </c>
      <c r="Y24" s="4">
        <v>0.0845779</v>
      </c>
    </row>
    <row r="25" spans="1:25" ht="12.75">
      <c r="A25">
        <v>27</v>
      </c>
      <c r="B25">
        <v>1642168</v>
      </c>
      <c r="C25">
        <v>1183118</v>
      </c>
      <c r="D25">
        <v>4359120</v>
      </c>
      <c r="E25" t="s">
        <v>63</v>
      </c>
      <c r="F25" t="s">
        <v>64</v>
      </c>
      <c r="G25">
        <v>3230611968</v>
      </c>
      <c r="H25">
        <v>546499904</v>
      </c>
      <c r="I25">
        <v>360191776</v>
      </c>
      <c r="J25">
        <v>4137303552</v>
      </c>
      <c r="K25">
        <v>1967.285</v>
      </c>
      <c r="L25">
        <v>332.7917</v>
      </c>
      <c r="M25">
        <v>219.3392</v>
      </c>
      <c r="N25">
        <v>2519.416</v>
      </c>
      <c r="O25">
        <v>2730.592</v>
      </c>
      <c r="P25">
        <v>461.915</v>
      </c>
      <c r="Q25">
        <v>304.4428</v>
      </c>
      <c r="R25">
        <v>3496.949</v>
      </c>
      <c r="S25">
        <v>126705475584</v>
      </c>
      <c r="T25">
        <v>0.1237428</v>
      </c>
      <c r="U25">
        <v>0.2786358</v>
      </c>
      <c r="V25">
        <v>0.0145678</v>
      </c>
      <c r="W25">
        <v>0.0200699</v>
      </c>
      <c r="X25">
        <v>50445.18</v>
      </c>
      <c r="Y25" s="4">
        <v>0.135225</v>
      </c>
    </row>
    <row r="26" spans="1:25" ht="12.75">
      <c r="A26">
        <v>28</v>
      </c>
      <c r="B26">
        <v>909111</v>
      </c>
      <c r="C26">
        <v>651565</v>
      </c>
      <c r="D26">
        <v>2559528</v>
      </c>
      <c r="E26" t="s">
        <v>65</v>
      </c>
      <c r="F26" t="s">
        <v>66</v>
      </c>
      <c r="G26">
        <v>926144704</v>
      </c>
      <c r="H26">
        <v>119760656</v>
      </c>
      <c r="I26">
        <v>59535156</v>
      </c>
      <c r="J26">
        <v>1105440512</v>
      </c>
      <c r="K26">
        <v>1018.737</v>
      </c>
      <c r="L26">
        <v>131.7338</v>
      </c>
      <c r="M26">
        <v>65.48722</v>
      </c>
      <c r="N26">
        <v>1215.958</v>
      </c>
      <c r="O26">
        <v>1421.416</v>
      </c>
      <c r="P26">
        <v>183.8046</v>
      </c>
      <c r="Q26">
        <v>91.37255</v>
      </c>
      <c r="R26">
        <v>1696.593</v>
      </c>
      <c r="S26">
        <v>45278171136</v>
      </c>
      <c r="T26">
        <v>0.0682998</v>
      </c>
      <c r="U26">
        <v>0.1994234</v>
      </c>
      <c r="V26">
        <v>0.0038924</v>
      </c>
      <c r="W26">
        <v>0.0110529</v>
      </c>
      <c r="X26">
        <v>35758.09</v>
      </c>
      <c r="Y26" s="4">
        <v>0.0775266</v>
      </c>
    </row>
    <row r="27" spans="1:25" ht="12.75">
      <c r="A27">
        <v>29</v>
      </c>
      <c r="B27">
        <v>1952259</v>
      </c>
      <c r="C27">
        <v>1348536</v>
      </c>
      <c r="D27">
        <v>5095187</v>
      </c>
      <c r="E27" t="s">
        <v>67</v>
      </c>
      <c r="F27" t="s">
        <v>68</v>
      </c>
      <c r="G27">
        <v>2774615296</v>
      </c>
      <c r="H27">
        <v>430887040</v>
      </c>
      <c r="I27">
        <v>439388992</v>
      </c>
      <c r="J27">
        <v>3644891392</v>
      </c>
      <c r="K27">
        <v>1421.233</v>
      </c>
      <c r="L27">
        <v>220.712</v>
      </c>
      <c r="M27">
        <v>225.067</v>
      </c>
      <c r="N27">
        <v>1867.012</v>
      </c>
      <c r="O27">
        <v>2057.502</v>
      </c>
      <c r="P27">
        <v>319.5221</v>
      </c>
      <c r="Q27">
        <v>325.8267</v>
      </c>
      <c r="R27">
        <v>2702.851</v>
      </c>
      <c r="S27">
        <v>122302398464</v>
      </c>
      <c r="T27">
        <v>0.0952454</v>
      </c>
      <c r="U27">
        <v>0.2305986</v>
      </c>
      <c r="V27">
        <v>0.012834</v>
      </c>
      <c r="W27">
        <v>0.022876</v>
      </c>
      <c r="X27">
        <v>44615.69</v>
      </c>
      <c r="Y27" s="4">
        <v>0.1087249</v>
      </c>
    </row>
    <row r="28" spans="1:25" ht="12.75">
      <c r="A28">
        <v>30</v>
      </c>
      <c r="B28">
        <v>306390</v>
      </c>
      <c r="C28">
        <v>205895</v>
      </c>
      <c r="D28">
        <v>796413</v>
      </c>
      <c r="E28" t="s">
        <v>69</v>
      </c>
      <c r="F28" t="s">
        <v>70</v>
      </c>
      <c r="G28">
        <v>356989088</v>
      </c>
      <c r="H28">
        <v>61383968</v>
      </c>
      <c r="I28">
        <v>72566200</v>
      </c>
      <c r="J28">
        <v>490939264</v>
      </c>
      <c r="K28">
        <v>1165.146</v>
      </c>
      <c r="L28">
        <v>200.3459</v>
      </c>
      <c r="M28">
        <v>236.8426</v>
      </c>
      <c r="N28">
        <v>1602.334</v>
      </c>
      <c r="O28">
        <v>1733.841</v>
      </c>
      <c r="P28">
        <v>298.1324</v>
      </c>
      <c r="Q28">
        <v>352.4427</v>
      </c>
      <c r="R28">
        <v>2384.416</v>
      </c>
      <c r="S28">
        <v>16682051584</v>
      </c>
      <c r="T28">
        <v>0.0884113</v>
      </c>
      <c r="U28">
        <v>0.2307041</v>
      </c>
      <c r="V28">
        <v>0.0017286</v>
      </c>
      <c r="W28">
        <v>0.0034927</v>
      </c>
      <c r="X28">
        <v>38532.98</v>
      </c>
      <c r="Y28" s="4">
        <v>0.0944207</v>
      </c>
    </row>
    <row r="29" spans="1:25" ht="12.75">
      <c r="A29">
        <v>31</v>
      </c>
      <c r="B29">
        <v>601378</v>
      </c>
      <c r="C29">
        <v>400382</v>
      </c>
      <c r="D29">
        <v>1565509</v>
      </c>
      <c r="E29" t="s">
        <v>71</v>
      </c>
      <c r="F29" t="s">
        <v>72</v>
      </c>
      <c r="G29">
        <v>650501952</v>
      </c>
      <c r="H29">
        <v>80695176</v>
      </c>
      <c r="I29">
        <v>121989496</v>
      </c>
      <c r="J29">
        <v>853186688</v>
      </c>
      <c r="K29">
        <v>1081.686</v>
      </c>
      <c r="L29">
        <v>134.1838</v>
      </c>
      <c r="M29">
        <v>202.85</v>
      </c>
      <c r="N29">
        <v>1418.719</v>
      </c>
      <c r="O29">
        <v>1624.703</v>
      </c>
      <c r="P29">
        <v>201.5455</v>
      </c>
      <c r="Q29">
        <v>304.6828</v>
      </c>
      <c r="R29">
        <v>2130.932</v>
      </c>
      <c r="S29">
        <v>28891394048</v>
      </c>
      <c r="T29">
        <v>0.0959444</v>
      </c>
      <c r="U29">
        <v>0.2311773</v>
      </c>
      <c r="V29">
        <v>0.0030041</v>
      </c>
      <c r="W29">
        <v>0.0067919</v>
      </c>
      <c r="X29">
        <v>42876.03</v>
      </c>
      <c r="Y29" s="4">
        <v>0.1046861</v>
      </c>
    </row>
    <row r="30" spans="1:25" ht="12.75">
      <c r="A30">
        <v>32</v>
      </c>
      <c r="B30">
        <v>462731</v>
      </c>
      <c r="C30">
        <v>254566</v>
      </c>
      <c r="D30">
        <v>1184366</v>
      </c>
      <c r="E30" t="s">
        <v>73</v>
      </c>
      <c r="F30" t="s">
        <v>74</v>
      </c>
      <c r="G30">
        <v>796327104</v>
      </c>
      <c r="H30">
        <v>89814176</v>
      </c>
      <c r="I30">
        <v>46849372</v>
      </c>
      <c r="J30">
        <v>932990656</v>
      </c>
      <c r="K30">
        <v>1720.929</v>
      </c>
      <c r="L30">
        <v>194.0959</v>
      </c>
      <c r="M30">
        <v>101.2454</v>
      </c>
      <c r="N30">
        <v>2016.27</v>
      </c>
      <c r="O30">
        <v>3128.175</v>
      </c>
      <c r="P30">
        <v>352.8129</v>
      </c>
      <c r="Q30">
        <v>184.0362</v>
      </c>
      <c r="R30">
        <v>3665.024</v>
      </c>
      <c r="S30">
        <v>37560307712</v>
      </c>
      <c r="T30">
        <v>0.097979</v>
      </c>
      <c r="U30">
        <v>0.2317551</v>
      </c>
      <c r="V30">
        <v>0.0032851</v>
      </c>
      <c r="W30">
        <v>0.0043184</v>
      </c>
      <c r="X30">
        <v>51203.75</v>
      </c>
      <c r="Y30" s="4">
        <v>0.1055488</v>
      </c>
    </row>
    <row r="31" spans="1:25" ht="12.75">
      <c r="A31">
        <v>33</v>
      </c>
      <c r="B31">
        <v>411387</v>
      </c>
      <c r="C31">
        <v>280415</v>
      </c>
      <c r="D31">
        <v>1108995</v>
      </c>
      <c r="E31" t="s">
        <v>75</v>
      </c>
      <c r="F31" t="s">
        <v>158</v>
      </c>
      <c r="G31">
        <v>1258105344</v>
      </c>
      <c r="H31">
        <v>155059792</v>
      </c>
      <c r="I31">
        <v>183771648</v>
      </c>
      <c r="J31">
        <v>1596936704</v>
      </c>
      <c r="K31">
        <v>3058.204</v>
      </c>
      <c r="L31">
        <v>376.9195</v>
      </c>
      <c r="M31">
        <v>446.7123</v>
      </c>
      <c r="N31">
        <v>3881.836</v>
      </c>
      <c r="O31">
        <v>4486.583</v>
      </c>
      <c r="P31">
        <v>552.9654</v>
      </c>
      <c r="Q31">
        <v>655.356</v>
      </c>
      <c r="R31">
        <v>5694.905</v>
      </c>
      <c r="S31">
        <v>52562878464</v>
      </c>
      <c r="T31">
        <v>0.0994192</v>
      </c>
      <c r="U31">
        <v>0.2925054</v>
      </c>
      <c r="V31">
        <v>0.005623</v>
      </c>
      <c r="W31">
        <v>0.0047568</v>
      </c>
      <c r="X31">
        <v>56767.85</v>
      </c>
      <c r="Y31" s="4">
        <v>0.1046192</v>
      </c>
    </row>
    <row r="32" spans="1:25" ht="12.75">
      <c r="A32">
        <v>34</v>
      </c>
      <c r="B32">
        <v>2769295</v>
      </c>
      <c r="C32">
        <v>1812339</v>
      </c>
      <c r="D32">
        <v>7640026</v>
      </c>
      <c r="E32" t="s">
        <v>76</v>
      </c>
      <c r="F32" t="s">
        <v>77</v>
      </c>
      <c r="G32">
        <v>11093240832</v>
      </c>
      <c r="H32">
        <v>1862030208</v>
      </c>
      <c r="I32">
        <v>2054761600</v>
      </c>
      <c r="J32">
        <v>15010032640</v>
      </c>
      <c r="K32">
        <v>4005.8</v>
      </c>
      <c r="L32">
        <v>672.3842</v>
      </c>
      <c r="M32">
        <v>741.98</v>
      </c>
      <c r="N32">
        <v>5420.164</v>
      </c>
      <c r="O32">
        <v>6120.952</v>
      </c>
      <c r="P32">
        <v>1027.418</v>
      </c>
      <c r="Q32">
        <v>1133.762</v>
      </c>
      <c r="R32">
        <v>8282.133</v>
      </c>
      <c r="S32">
        <v>447638110208</v>
      </c>
      <c r="T32">
        <v>0.1213305</v>
      </c>
      <c r="U32">
        <v>0.2828888</v>
      </c>
      <c r="V32">
        <v>0.0528517</v>
      </c>
      <c r="W32">
        <v>0.0307438</v>
      </c>
      <c r="X32">
        <v>67536.09</v>
      </c>
      <c r="Y32" s="4">
        <v>0.1312035</v>
      </c>
    </row>
    <row r="33" spans="1:25" ht="12.75">
      <c r="A33">
        <v>35</v>
      </c>
      <c r="B33">
        <v>541164</v>
      </c>
      <c r="C33">
        <v>365736</v>
      </c>
      <c r="D33">
        <v>1501397</v>
      </c>
      <c r="E33" t="s">
        <v>78</v>
      </c>
      <c r="F33" t="s">
        <v>79</v>
      </c>
      <c r="G33">
        <v>909699136</v>
      </c>
      <c r="H33">
        <v>131593608</v>
      </c>
      <c r="I33">
        <v>80937120</v>
      </c>
      <c r="J33">
        <v>1122229888</v>
      </c>
      <c r="K33">
        <v>1681.005</v>
      </c>
      <c r="L33">
        <v>243.1677</v>
      </c>
      <c r="M33">
        <v>149.5612</v>
      </c>
      <c r="N33">
        <v>2073.733</v>
      </c>
      <c r="O33">
        <v>2487.311</v>
      </c>
      <c r="P33">
        <v>359.8049</v>
      </c>
      <c r="Q33">
        <v>221.2993</v>
      </c>
      <c r="R33">
        <v>3068.415</v>
      </c>
      <c r="S33">
        <v>38847143936</v>
      </c>
      <c r="T33">
        <v>0.0648462</v>
      </c>
      <c r="U33">
        <v>0.2420296</v>
      </c>
      <c r="V33">
        <v>0.0039515</v>
      </c>
      <c r="W33">
        <v>0.0062042</v>
      </c>
      <c r="X33">
        <v>41466.18</v>
      </c>
      <c r="Y33" s="4">
        <v>0.0803042</v>
      </c>
    </row>
    <row r="34" spans="1:25" ht="12.75">
      <c r="A34">
        <v>36</v>
      </c>
      <c r="B34">
        <v>6110249</v>
      </c>
      <c r="C34">
        <v>3407462</v>
      </c>
      <c r="D34" s="1">
        <v>16600000</v>
      </c>
      <c r="E34" t="s">
        <v>80</v>
      </c>
      <c r="F34" t="s">
        <v>81</v>
      </c>
      <c r="G34">
        <v>19803396096</v>
      </c>
      <c r="H34">
        <v>3756620288</v>
      </c>
      <c r="I34">
        <v>9432864768</v>
      </c>
      <c r="J34">
        <v>32992880640</v>
      </c>
      <c r="K34">
        <v>3241.013</v>
      </c>
      <c r="L34">
        <v>614.8064</v>
      </c>
      <c r="M34">
        <v>1543.777</v>
      </c>
      <c r="N34">
        <v>5399.597</v>
      </c>
      <c r="O34">
        <v>5811.773</v>
      </c>
      <c r="P34">
        <v>1102.469</v>
      </c>
      <c r="Q34">
        <v>2768.296</v>
      </c>
      <c r="R34">
        <v>9682.538</v>
      </c>
      <c r="S34">
        <v>776804106240</v>
      </c>
      <c r="T34">
        <v>0.0993474</v>
      </c>
      <c r="U34">
        <v>0.3007833</v>
      </c>
      <c r="V34">
        <v>0.116171</v>
      </c>
      <c r="W34">
        <v>0.0578028</v>
      </c>
      <c r="X34">
        <v>58750.9</v>
      </c>
      <c r="Y34" s="4">
        <v>0.1110924</v>
      </c>
    </row>
    <row r="35" spans="1:25" ht="12.75">
      <c r="A35">
        <v>37</v>
      </c>
      <c r="B35">
        <v>2510445</v>
      </c>
      <c r="C35">
        <v>1711672</v>
      </c>
      <c r="D35">
        <v>6559772</v>
      </c>
      <c r="E35" t="s">
        <v>82</v>
      </c>
      <c r="F35" t="s">
        <v>159</v>
      </c>
      <c r="G35">
        <v>3972632832</v>
      </c>
      <c r="H35">
        <v>679350592</v>
      </c>
      <c r="I35">
        <v>373590016</v>
      </c>
      <c r="J35">
        <v>5025573376</v>
      </c>
      <c r="K35">
        <v>1582.442</v>
      </c>
      <c r="L35">
        <v>270.6096</v>
      </c>
      <c r="M35">
        <v>148.8143</v>
      </c>
      <c r="N35">
        <v>2001.866</v>
      </c>
      <c r="O35">
        <v>2320.908</v>
      </c>
      <c r="P35">
        <v>396.893</v>
      </c>
      <c r="Q35">
        <v>218.2603</v>
      </c>
      <c r="R35">
        <v>2936.061</v>
      </c>
      <c r="S35">
        <v>175203270656</v>
      </c>
      <c r="T35">
        <v>0.1173758</v>
      </c>
      <c r="U35">
        <v>0.2418996</v>
      </c>
      <c r="V35">
        <v>0.0176955</v>
      </c>
      <c r="W35">
        <v>0.0290361</v>
      </c>
      <c r="X35">
        <v>44335.12</v>
      </c>
      <c r="Y35" s="4">
        <v>0.126285</v>
      </c>
    </row>
    <row r="36" spans="1:25" ht="12.75">
      <c r="A36">
        <v>38</v>
      </c>
      <c r="B36">
        <v>238383</v>
      </c>
      <c r="C36">
        <v>157788</v>
      </c>
      <c r="D36">
        <v>625650</v>
      </c>
      <c r="E36" t="s">
        <v>83</v>
      </c>
      <c r="F36" t="s">
        <v>84</v>
      </c>
      <c r="G36">
        <v>218331872</v>
      </c>
      <c r="H36">
        <v>23603652</v>
      </c>
      <c r="I36">
        <v>24408760</v>
      </c>
      <c r="J36">
        <v>266344288</v>
      </c>
      <c r="K36">
        <v>915.887</v>
      </c>
      <c r="L36">
        <v>99.01567</v>
      </c>
      <c r="M36">
        <v>102.393</v>
      </c>
      <c r="N36">
        <v>1117.296</v>
      </c>
      <c r="O36">
        <v>1383.704</v>
      </c>
      <c r="P36">
        <v>149.5909</v>
      </c>
      <c r="Q36">
        <v>154.6934</v>
      </c>
      <c r="R36">
        <v>1687.988</v>
      </c>
      <c r="S36">
        <v>10591243264</v>
      </c>
      <c r="T36">
        <v>0.0791967</v>
      </c>
      <c r="U36">
        <v>0.2084731</v>
      </c>
      <c r="V36">
        <v>0.0009378</v>
      </c>
      <c r="W36">
        <v>0.0026767</v>
      </c>
      <c r="X36">
        <v>38648.52</v>
      </c>
      <c r="Y36" s="4">
        <v>0.0842959</v>
      </c>
    </row>
    <row r="37" spans="1:25" ht="12.75">
      <c r="A37">
        <v>39</v>
      </c>
      <c r="B37">
        <v>4069973</v>
      </c>
      <c r="C37">
        <v>2757772</v>
      </c>
      <c r="D37" s="1">
        <v>10800000</v>
      </c>
      <c r="E37" t="s">
        <v>85</v>
      </c>
      <c r="F37" t="s">
        <v>86</v>
      </c>
      <c r="G37">
        <v>6358835200</v>
      </c>
      <c r="H37">
        <v>815175680</v>
      </c>
      <c r="I37">
        <v>648320384</v>
      </c>
      <c r="J37">
        <v>7822331392</v>
      </c>
      <c r="K37">
        <v>1562.378</v>
      </c>
      <c r="L37">
        <v>200.2902</v>
      </c>
      <c r="M37">
        <v>159.2935</v>
      </c>
      <c r="N37">
        <v>1921.961</v>
      </c>
      <c r="O37">
        <v>2305.787</v>
      </c>
      <c r="P37">
        <v>295.5921</v>
      </c>
      <c r="Q37">
        <v>235.0885</v>
      </c>
      <c r="R37">
        <v>2836.468</v>
      </c>
      <c r="S37">
        <v>269260357632</v>
      </c>
      <c r="T37">
        <v>0.1060632</v>
      </c>
      <c r="U37">
        <v>0.2462178</v>
      </c>
      <c r="V37">
        <v>0.0275431</v>
      </c>
      <c r="W37">
        <v>0.0467817</v>
      </c>
      <c r="X37">
        <v>47104.75</v>
      </c>
      <c r="Y37" s="4">
        <v>0.1177499</v>
      </c>
    </row>
    <row r="38" spans="1:25" ht="12.75">
      <c r="A38">
        <v>40</v>
      </c>
      <c r="B38">
        <v>1205770</v>
      </c>
      <c r="C38">
        <v>821267</v>
      </c>
      <c r="D38">
        <v>3140536</v>
      </c>
      <c r="E38" t="s">
        <v>87</v>
      </c>
      <c r="F38" t="s">
        <v>88</v>
      </c>
      <c r="G38">
        <v>1359774464</v>
      </c>
      <c r="H38">
        <v>208026256</v>
      </c>
      <c r="I38">
        <v>149536240</v>
      </c>
      <c r="J38">
        <v>1717336960</v>
      </c>
      <c r="K38">
        <v>1127.723</v>
      </c>
      <c r="L38">
        <v>172.5257</v>
      </c>
      <c r="M38">
        <v>124.0172</v>
      </c>
      <c r="N38">
        <v>1424.266</v>
      </c>
      <c r="O38">
        <v>1655.703</v>
      </c>
      <c r="P38">
        <v>253.2992</v>
      </c>
      <c r="Q38">
        <v>182.0799</v>
      </c>
      <c r="R38">
        <v>2091.083</v>
      </c>
      <c r="S38">
        <v>59765338112</v>
      </c>
      <c r="T38">
        <v>0.090037</v>
      </c>
      <c r="U38">
        <v>0.2281256</v>
      </c>
      <c r="V38">
        <v>0.0060469</v>
      </c>
      <c r="W38">
        <v>0.0139316</v>
      </c>
      <c r="X38">
        <v>40669.13</v>
      </c>
      <c r="Y38" s="4">
        <v>0.1012355</v>
      </c>
    </row>
    <row r="39" spans="1:25" ht="12.75">
      <c r="A39">
        <v>41</v>
      </c>
      <c r="B39">
        <v>1100432</v>
      </c>
      <c r="C39">
        <v>695772</v>
      </c>
      <c r="D39">
        <v>2830226</v>
      </c>
      <c r="E39" t="s">
        <v>89</v>
      </c>
      <c r="F39" t="s">
        <v>90</v>
      </c>
      <c r="G39">
        <v>1756233088</v>
      </c>
      <c r="H39">
        <v>297003936</v>
      </c>
      <c r="I39">
        <v>451142304</v>
      </c>
      <c r="J39">
        <v>2504379392</v>
      </c>
      <c r="K39">
        <v>1595.949</v>
      </c>
      <c r="L39">
        <v>269.8976</v>
      </c>
      <c r="M39">
        <v>409.9684</v>
      </c>
      <c r="N39">
        <v>2275.815</v>
      </c>
      <c r="O39">
        <v>2524.15</v>
      </c>
      <c r="P39">
        <v>426.8696</v>
      </c>
      <c r="Q39">
        <v>648.4054</v>
      </c>
      <c r="R39">
        <v>3599.425</v>
      </c>
      <c r="S39">
        <v>72480366592</v>
      </c>
      <c r="T39">
        <v>0.1122063</v>
      </c>
      <c r="U39">
        <v>0.2724324</v>
      </c>
      <c r="V39">
        <v>0.0088181</v>
      </c>
      <c r="W39">
        <v>0.0118028</v>
      </c>
      <c r="X39">
        <v>45441.14</v>
      </c>
      <c r="Y39" s="4">
        <v>0.1193688</v>
      </c>
    </row>
    <row r="40" spans="1:25" ht="12.75">
      <c r="A40">
        <v>42</v>
      </c>
      <c r="B40">
        <v>4482039</v>
      </c>
      <c r="C40">
        <v>3176255</v>
      </c>
      <c r="D40" s="1">
        <v>11800000</v>
      </c>
      <c r="E40" t="s">
        <v>91</v>
      </c>
      <c r="F40" t="s">
        <v>92</v>
      </c>
      <c r="G40">
        <v>8254401024</v>
      </c>
      <c r="H40">
        <v>1081644288</v>
      </c>
      <c r="I40">
        <v>1113604864</v>
      </c>
      <c r="J40">
        <v>10449649664</v>
      </c>
      <c r="K40">
        <v>1841.662</v>
      </c>
      <c r="L40">
        <v>241.3286</v>
      </c>
      <c r="M40">
        <v>248.4594</v>
      </c>
      <c r="N40">
        <v>2331.45</v>
      </c>
      <c r="O40">
        <v>2598.784</v>
      </c>
      <c r="P40">
        <v>340.5408</v>
      </c>
      <c r="Q40">
        <v>350.6031</v>
      </c>
      <c r="R40">
        <v>3289.928</v>
      </c>
      <c r="S40">
        <v>368260481024</v>
      </c>
      <c r="T40">
        <v>0.1043708</v>
      </c>
      <c r="U40">
        <v>0.2343762</v>
      </c>
      <c r="V40">
        <v>0.0367942</v>
      </c>
      <c r="W40">
        <v>0.0538807</v>
      </c>
      <c r="X40">
        <v>48598.7</v>
      </c>
      <c r="Y40" s="4">
        <v>0.1142076</v>
      </c>
    </row>
    <row r="41" spans="1:25" ht="12.75">
      <c r="A41">
        <v>44</v>
      </c>
      <c r="B41">
        <v>376241</v>
      </c>
      <c r="C41">
        <v>224829</v>
      </c>
      <c r="D41">
        <v>997918</v>
      </c>
      <c r="E41" t="s">
        <v>93</v>
      </c>
      <c r="F41" t="s">
        <v>94</v>
      </c>
      <c r="G41">
        <v>1122657280</v>
      </c>
      <c r="H41">
        <v>194731616</v>
      </c>
      <c r="I41">
        <v>165137728</v>
      </c>
      <c r="J41">
        <v>1482526720</v>
      </c>
      <c r="K41">
        <v>2983.878</v>
      </c>
      <c r="L41">
        <v>517.5715</v>
      </c>
      <c r="M41">
        <v>438.9148</v>
      </c>
      <c r="N41">
        <v>3940.365</v>
      </c>
      <c r="O41">
        <v>4993.383</v>
      </c>
      <c r="P41">
        <v>866.1321</v>
      </c>
      <c r="Q41">
        <v>734.5037</v>
      </c>
      <c r="R41">
        <v>6594.019</v>
      </c>
      <c r="S41">
        <v>45485326336</v>
      </c>
      <c r="T41">
        <v>0.1069431</v>
      </c>
      <c r="U41">
        <v>0.2864037</v>
      </c>
      <c r="V41">
        <v>0.0052201</v>
      </c>
      <c r="W41">
        <v>0.0038139</v>
      </c>
      <c r="X41">
        <v>52420.69</v>
      </c>
      <c r="Y41" s="4">
        <v>0.1143787</v>
      </c>
    </row>
    <row r="42" spans="1:25" ht="12.75">
      <c r="A42">
        <v>45</v>
      </c>
      <c r="B42">
        <v>1252409</v>
      </c>
      <c r="C42">
        <v>878396</v>
      </c>
      <c r="D42">
        <v>3445021</v>
      </c>
      <c r="E42" t="s">
        <v>95</v>
      </c>
      <c r="F42" t="s">
        <v>160</v>
      </c>
      <c r="G42">
        <v>2020311936</v>
      </c>
      <c r="H42">
        <v>313600832</v>
      </c>
      <c r="I42">
        <v>143540768</v>
      </c>
      <c r="J42">
        <v>2477453568</v>
      </c>
      <c r="K42">
        <v>1613.141</v>
      </c>
      <c r="L42">
        <v>250.3981</v>
      </c>
      <c r="M42">
        <v>114.6117</v>
      </c>
      <c r="N42">
        <v>1978.151</v>
      </c>
      <c r="O42">
        <v>2300.001</v>
      </c>
      <c r="P42">
        <v>357.0154</v>
      </c>
      <c r="Q42">
        <v>163.4124</v>
      </c>
      <c r="R42">
        <v>2820.429</v>
      </c>
      <c r="S42">
        <v>84812972032</v>
      </c>
      <c r="T42">
        <v>0.1023414</v>
      </c>
      <c r="U42">
        <v>0.2487188</v>
      </c>
      <c r="V42">
        <v>0.0087233</v>
      </c>
      <c r="W42">
        <v>0.0149007</v>
      </c>
      <c r="X42">
        <v>43190.86</v>
      </c>
      <c r="Y42" s="4">
        <v>0.1109295</v>
      </c>
    </row>
    <row r="43" spans="1:25" ht="12.75">
      <c r="A43">
        <v>46</v>
      </c>
      <c r="B43">
        <v>258448</v>
      </c>
      <c r="C43">
        <v>171122</v>
      </c>
      <c r="D43">
        <v>688881</v>
      </c>
      <c r="E43" t="s">
        <v>96</v>
      </c>
      <c r="F43" t="s">
        <v>97</v>
      </c>
      <c r="G43">
        <v>197694128</v>
      </c>
      <c r="H43">
        <v>14095543</v>
      </c>
      <c r="I43">
        <v>28167692</v>
      </c>
      <c r="J43">
        <v>239957360</v>
      </c>
      <c r="K43">
        <v>764.928</v>
      </c>
      <c r="L43">
        <v>54.53918</v>
      </c>
      <c r="M43">
        <v>108.9878</v>
      </c>
      <c r="N43">
        <v>928.4551</v>
      </c>
      <c r="O43">
        <v>1155.282</v>
      </c>
      <c r="P43">
        <v>82.37131</v>
      </c>
      <c r="Q43">
        <v>164.6059</v>
      </c>
      <c r="R43">
        <v>1402.259</v>
      </c>
      <c r="S43">
        <v>10582363136</v>
      </c>
      <c r="T43">
        <v>0.0663419</v>
      </c>
      <c r="U43">
        <v>0.1812911</v>
      </c>
      <c r="V43">
        <v>0.0008449</v>
      </c>
      <c r="W43">
        <v>0.0029028</v>
      </c>
      <c r="X43">
        <v>37641.57</v>
      </c>
      <c r="Y43" s="4">
        <v>0.0718469</v>
      </c>
    </row>
    <row r="44" spans="1:25" ht="12.75">
      <c r="A44">
        <v>47</v>
      </c>
      <c r="B44">
        <v>1846602</v>
      </c>
      <c r="C44">
        <v>1260974</v>
      </c>
      <c r="D44">
        <v>4846666</v>
      </c>
      <c r="E44" t="s">
        <v>98</v>
      </c>
      <c r="F44" t="s">
        <v>99</v>
      </c>
      <c r="G44">
        <v>2474855680</v>
      </c>
      <c r="H44">
        <v>231863696</v>
      </c>
      <c r="I44">
        <v>133510472</v>
      </c>
      <c r="J44">
        <v>2840229632</v>
      </c>
      <c r="K44">
        <v>1340.221</v>
      </c>
      <c r="L44">
        <v>125.5624</v>
      </c>
      <c r="M44">
        <v>72.30062</v>
      </c>
      <c r="N44">
        <v>1538.084</v>
      </c>
      <c r="O44">
        <v>1962.654</v>
      </c>
      <c r="P44">
        <v>183.8767</v>
      </c>
      <c r="Q44">
        <v>105.8789</v>
      </c>
      <c r="R44">
        <v>2252.409</v>
      </c>
      <c r="S44">
        <v>114341593088</v>
      </c>
      <c r="T44">
        <v>0.0755887</v>
      </c>
      <c r="U44">
        <v>0.2343574</v>
      </c>
      <c r="V44">
        <v>0.0100007</v>
      </c>
      <c r="W44">
        <v>0.0213906</v>
      </c>
      <c r="X44">
        <v>42457.31</v>
      </c>
      <c r="Y44" s="4">
        <v>0.0868946</v>
      </c>
    </row>
    <row r="45" spans="1:25" ht="12.75">
      <c r="A45">
        <v>48</v>
      </c>
      <c r="B45">
        <v>6034286</v>
      </c>
      <c r="C45">
        <v>3694082</v>
      </c>
      <c r="D45" s="1">
        <v>16800000</v>
      </c>
      <c r="E45" t="s">
        <v>100</v>
      </c>
      <c r="F45" t="s">
        <v>101</v>
      </c>
      <c r="G45">
        <v>7264485376</v>
      </c>
      <c r="H45">
        <v>773659776</v>
      </c>
      <c r="I45">
        <v>839656832</v>
      </c>
      <c r="J45">
        <v>8877802496</v>
      </c>
      <c r="K45">
        <v>1203.868</v>
      </c>
      <c r="L45">
        <v>128.2107</v>
      </c>
      <c r="M45">
        <v>139.1477</v>
      </c>
      <c r="N45">
        <v>1471.227</v>
      </c>
      <c r="O45">
        <v>1966.52</v>
      </c>
      <c r="P45">
        <v>209.4322</v>
      </c>
      <c r="Q45">
        <v>227.2978</v>
      </c>
      <c r="R45">
        <v>2403.25</v>
      </c>
      <c r="S45">
        <v>357011324928</v>
      </c>
      <c r="T45">
        <v>0.0806161</v>
      </c>
      <c r="U45">
        <v>0.2040307</v>
      </c>
      <c r="V45">
        <v>0.0312596</v>
      </c>
      <c r="W45">
        <v>0.0626649</v>
      </c>
      <c r="X45">
        <v>47168.61</v>
      </c>
      <c r="Y45" s="4">
        <v>0.0942779</v>
      </c>
    </row>
    <row r="46" spans="1:25" ht="12.75">
      <c r="A46">
        <v>49</v>
      </c>
      <c r="B46">
        <v>533775</v>
      </c>
      <c r="C46">
        <v>365781</v>
      </c>
      <c r="D46">
        <v>1702109</v>
      </c>
      <c r="E46" t="s">
        <v>102</v>
      </c>
      <c r="F46" t="s">
        <v>103</v>
      </c>
      <c r="G46">
        <v>935064000</v>
      </c>
      <c r="H46">
        <v>113088096</v>
      </c>
      <c r="I46">
        <v>88137272</v>
      </c>
      <c r="J46">
        <v>1136289280</v>
      </c>
      <c r="K46">
        <v>1751.794</v>
      </c>
      <c r="L46">
        <v>211.8647</v>
      </c>
      <c r="M46">
        <v>165.1206</v>
      </c>
      <c r="N46">
        <v>2128.78</v>
      </c>
      <c r="O46">
        <v>2556.349</v>
      </c>
      <c r="P46">
        <v>309.1689</v>
      </c>
      <c r="Q46">
        <v>240.9564</v>
      </c>
      <c r="R46">
        <v>3106.475</v>
      </c>
      <c r="S46">
        <v>38445121536</v>
      </c>
      <c r="T46">
        <v>0.1123575</v>
      </c>
      <c r="U46">
        <v>0.2658458</v>
      </c>
      <c r="V46">
        <v>0.004001</v>
      </c>
      <c r="W46">
        <v>0.006205</v>
      </c>
      <c r="X46">
        <v>46976.55</v>
      </c>
      <c r="Y46" s="4">
        <v>0.1215298</v>
      </c>
    </row>
    <row r="47" spans="1:25" ht="12.75">
      <c r="A47">
        <v>50</v>
      </c>
      <c r="B47">
        <v>210633</v>
      </c>
      <c r="C47">
        <v>145368</v>
      </c>
      <c r="D47">
        <v>562758</v>
      </c>
      <c r="E47" t="s">
        <v>104</v>
      </c>
      <c r="F47" t="s">
        <v>105</v>
      </c>
      <c r="G47">
        <v>503980768</v>
      </c>
      <c r="H47">
        <v>80837200</v>
      </c>
      <c r="I47">
        <v>8300823</v>
      </c>
      <c r="J47">
        <v>593118784</v>
      </c>
      <c r="K47">
        <v>2392.696</v>
      </c>
      <c r="L47">
        <v>383.7823</v>
      </c>
      <c r="M47">
        <v>39.40894</v>
      </c>
      <c r="N47">
        <v>2815.887</v>
      </c>
      <c r="O47">
        <v>3466.931</v>
      </c>
      <c r="P47">
        <v>556.0866</v>
      </c>
      <c r="Q47">
        <v>57.10213</v>
      </c>
      <c r="R47">
        <v>4080.119</v>
      </c>
      <c r="S47">
        <v>20934500352</v>
      </c>
      <c r="T47">
        <v>0.1082874</v>
      </c>
      <c r="U47">
        <v>0.2754998</v>
      </c>
      <c r="V47">
        <v>0.0020884</v>
      </c>
      <c r="W47">
        <v>0.002466</v>
      </c>
      <c r="X47">
        <v>47809.71</v>
      </c>
      <c r="Y47" s="4">
        <v>0.1132998</v>
      </c>
    </row>
    <row r="48" spans="1:25" ht="12.75">
      <c r="A48">
        <v>51</v>
      </c>
      <c r="B48">
        <v>2279973</v>
      </c>
      <c r="C48">
        <v>1519273</v>
      </c>
      <c r="D48">
        <v>6080676</v>
      </c>
      <c r="E48" t="s">
        <v>106</v>
      </c>
      <c r="F48" t="s">
        <v>107</v>
      </c>
      <c r="G48">
        <v>5997693440</v>
      </c>
      <c r="H48">
        <v>1179975808</v>
      </c>
      <c r="I48">
        <v>643075136</v>
      </c>
      <c r="J48">
        <v>7820744192</v>
      </c>
      <c r="K48">
        <v>2630.598</v>
      </c>
      <c r="L48">
        <v>517.5394</v>
      </c>
      <c r="M48">
        <v>282.0538</v>
      </c>
      <c r="N48">
        <v>3430.192</v>
      </c>
      <c r="O48">
        <v>3947.739</v>
      </c>
      <c r="P48">
        <v>776.6714</v>
      </c>
      <c r="Q48">
        <v>423.2782</v>
      </c>
      <c r="R48">
        <v>5147.688</v>
      </c>
      <c r="S48">
        <v>242164203520</v>
      </c>
      <c r="T48">
        <v>0.1241879</v>
      </c>
      <c r="U48">
        <v>0.2684254</v>
      </c>
      <c r="V48">
        <v>0.0275376</v>
      </c>
      <c r="W48">
        <v>0.0257723</v>
      </c>
      <c r="X48">
        <v>55470.25</v>
      </c>
      <c r="Y48" s="4">
        <v>0.1388374</v>
      </c>
    </row>
    <row r="49" spans="1:25" ht="12.75">
      <c r="A49">
        <v>53</v>
      </c>
      <c r="B49">
        <v>1857013</v>
      </c>
      <c r="C49">
        <v>1170590</v>
      </c>
      <c r="D49">
        <v>4810685</v>
      </c>
      <c r="E49" t="s">
        <v>108</v>
      </c>
      <c r="F49" t="s">
        <v>109</v>
      </c>
      <c r="G49">
        <v>3935921920</v>
      </c>
      <c r="H49">
        <v>482093120</v>
      </c>
      <c r="I49">
        <v>350539392</v>
      </c>
      <c r="J49">
        <v>4768554496</v>
      </c>
      <c r="K49">
        <v>2119.491</v>
      </c>
      <c r="L49">
        <v>259.6068</v>
      </c>
      <c r="M49">
        <v>188.7652</v>
      </c>
      <c r="N49">
        <v>2567.863</v>
      </c>
      <c r="O49">
        <v>3362.34</v>
      </c>
      <c r="P49">
        <v>411.8377</v>
      </c>
      <c r="Q49">
        <v>299.4553</v>
      </c>
      <c r="R49">
        <v>4073.633</v>
      </c>
      <c r="S49">
        <v>183721246720</v>
      </c>
      <c r="T49">
        <v>0.0932085</v>
      </c>
      <c r="U49">
        <v>0.2304422</v>
      </c>
      <c r="V49">
        <v>0.0167905</v>
      </c>
      <c r="W49">
        <v>0.0198574</v>
      </c>
      <c r="X49">
        <v>51098.51</v>
      </c>
      <c r="Y49" s="4">
        <v>0.1004226</v>
      </c>
    </row>
    <row r="50" spans="1:25" ht="12.75">
      <c r="A50">
        <v>54</v>
      </c>
      <c r="B50">
        <v>688399</v>
      </c>
      <c r="C50">
        <v>510041</v>
      </c>
      <c r="D50">
        <v>1793060</v>
      </c>
      <c r="E50" t="s">
        <v>110</v>
      </c>
      <c r="F50" t="s">
        <v>111</v>
      </c>
      <c r="G50">
        <v>776013632</v>
      </c>
      <c r="H50">
        <v>84988632</v>
      </c>
      <c r="I50">
        <v>38304008</v>
      </c>
      <c r="J50">
        <v>899306240</v>
      </c>
      <c r="K50">
        <v>1127.273</v>
      </c>
      <c r="L50">
        <v>123.4584</v>
      </c>
      <c r="M50">
        <v>55.64216</v>
      </c>
      <c r="N50">
        <v>1306.374</v>
      </c>
      <c r="O50">
        <v>1521.473</v>
      </c>
      <c r="P50">
        <v>166.631</v>
      </c>
      <c r="Q50">
        <v>75.09986</v>
      </c>
      <c r="R50">
        <v>1763.204</v>
      </c>
      <c r="S50">
        <v>36373782528</v>
      </c>
      <c r="T50">
        <v>0.082436</v>
      </c>
      <c r="U50">
        <v>0.2127359</v>
      </c>
      <c r="V50">
        <v>0.0031665</v>
      </c>
      <c r="W50">
        <v>0.0086521</v>
      </c>
      <c r="X50">
        <v>36254.66</v>
      </c>
      <c r="Y50" s="4">
        <v>0.0883619</v>
      </c>
    </row>
    <row r="51" spans="1:25" ht="12.75">
      <c r="A51">
        <v>55</v>
      </c>
      <c r="B51">
        <v>1818231</v>
      </c>
      <c r="C51">
        <v>1214900</v>
      </c>
      <c r="D51">
        <v>4872171</v>
      </c>
      <c r="E51" t="s">
        <v>112</v>
      </c>
      <c r="F51" t="s">
        <v>113</v>
      </c>
      <c r="G51">
        <v>2774942976</v>
      </c>
      <c r="H51">
        <v>439309696</v>
      </c>
      <c r="I51">
        <v>1896218240</v>
      </c>
      <c r="J51">
        <v>5110471168</v>
      </c>
      <c r="K51">
        <v>1526.177</v>
      </c>
      <c r="L51">
        <v>241.6138</v>
      </c>
      <c r="M51">
        <v>1042.892</v>
      </c>
      <c r="N51">
        <v>2810.683</v>
      </c>
      <c r="O51">
        <v>2284.092</v>
      </c>
      <c r="P51">
        <v>361.6016</v>
      </c>
      <c r="Q51">
        <v>1560.802</v>
      </c>
      <c r="R51">
        <v>4206.495</v>
      </c>
      <c r="S51">
        <v>112061054976</v>
      </c>
      <c r="T51">
        <v>0.0793483</v>
      </c>
      <c r="U51">
        <v>0.2744273</v>
      </c>
      <c r="V51">
        <v>0.0179944</v>
      </c>
      <c r="W51">
        <v>0.0206091</v>
      </c>
      <c r="X51">
        <v>47191.91</v>
      </c>
      <c r="Y51" s="4">
        <v>0.0898983</v>
      </c>
    </row>
    <row r="52" spans="1:25" ht="12.75">
      <c r="A52">
        <v>56</v>
      </c>
      <c r="B52">
        <v>168996</v>
      </c>
      <c r="C52">
        <v>114373</v>
      </c>
      <c r="D52">
        <v>450820</v>
      </c>
      <c r="E52" t="s">
        <v>114</v>
      </c>
      <c r="F52" t="s">
        <v>115</v>
      </c>
      <c r="G52">
        <v>198595680</v>
      </c>
      <c r="H52">
        <v>16548137</v>
      </c>
      <c r="I52">
        <v>7406262</v>
      </c>
      <c r="J52">
        <v>222550080</v>
      </c>
      <c r="K52">
        <v>1175.15</v>
      </c>
      <c r="L52">
        <v>97.92029</v>
      </c>
      <c r="M52">
        <v>43.82507</v>
      </c>
      <c r="N52">
        <v>1316.896</v>
      </c>
      <c r="O52">
        <v>1736.386</v>
      </c>
      <c r="P52">
        <v>144.6857</v>
      </c>
      <c r="Q52">
        <v>64.75533</v>
      </c>
      <c r="R52">
        <v>1945.827</v>
      </c>
      <c r="S52">
        <v>10289075200</v>
      </c>
      <c r="T52">
        <v>0.0808883</v>
      </c>
      <c r="U52">
        <v>0.2043087</v>
      </c>
      <c r="V52">
        <v>0.0007836</v>
      </c>
      <c r="W52">
        <v>0.0019402</v>
      </c>
      <c r="X52">
        <v>43514.59</v>
      </c>
      <c r="Y52" s="4">
        <v>0.0847857</v>
      </c>
    </row>
    <row r="54" spans="1:10" ht="12.75">
      <c r="A54" t="s">
        <v>153</v>
      </c>
      <c r="B54">
        <f>SUM(B2:B52)</f>
        <v>90985196</v>
      </c>
      <c r="C54">
        <f>SUM(C2:C52)</f>
        <v>58949799</v>
      </c>
      <c r="D54">
        <f>SUM(D2:D52)</f>
        <v>245287786</v>
      </c>
      <c r="G54">
        <f>SUM(G2:G52)</f>
        <v>214991947440</v>
      </c>
      <c r="H54">
        <f>SUM(H2:H52)</f>
        <v>35888115128</v>
      </c>
      <c r="I54">
        <f>SUM(I2:I52)</f>
        <v>33122789511</v>
      </c>
      <c r="J54">
        <f>SUM(J2:J52)</f>
        <v>284002854736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M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1732489</v>
      </c>
      <c r="C2">
        <v>1258635</v>
      </c>
      <c r="D2" s="1">
        <v>4400000</v>
      </c>
      <c r="E2" t="s">
        <v>18</v>
      </c>
      <c r="F2" t="s">
        <v>19</v>
      </c>
      <c r="G2">
        <v>3386988800</v>
      </c>
      <c r="H2">
        <v>686814208</v>
      </c>
      <c r="I2">
        <v>102013424</v>
      </c>
      <c r="J2">
        <v>4175816448</v>
      </c>
      <c r="K2">
        <v>1954.984</v>
      </c>
      <c r="L2">
        <v>396.4321</v>
      </c>
      <c r="M2">
        <v>58.88258</v>
      </c>
      <c r="N2">
        <v>2410.299</v>
      </c>
      <c r="O2">
        <v>2691.002</v>
      </c>
      <c r="P2">
        <v>545.6818</v>
      </c>
      <c r="Q2">
        <v>81.05083</v>
      </c>
      <c r="R2">
        <v>3317.734</v>
      </c>
      <c r="S2">
        <v>134652076032</v>
      </c>
      <c r="T2">
        <v>0.0664988</v>
      </c>
      <c r="U2">
        <v>0.2486049</v>
      </c>
      <c r="V2">
        <v>0.0099408</v>
      </c>
      <c r="W2">
        <v>0.0180505</v>
      </c>
      <c r="X2">
        <v>45503.34</v>
      </c>
      <c r="Y2" s="4">
        <v>0.0806741</v>
      </c>
    </row>
    <row r="3" spans="1:25" ht="12.75">
      <c r="A3">
        <v>2</v>
      </c>
      <c r="B3">
        <v>221285</v>
      </c>
      <c r="C3">
        <v>138502</v>
      </c>
      <c r="D3">
        <v>625084</v>
      </c>
      <c r="E3" t="s">
        <v>20</v>
      </c>
      <c r="F3" t="s">
        <v>21</v>
      </c>
      <c r="G3">
        <v>546130176</v>
      </c>
      <c r="H3">
        <v>79130792</v>
      </c>
      <c r="I3">
        <v>47272164</v>
      </c>
      <c r="J3">
        <v>672533120</v>
      </c>
      <c r="K3">
        <v>2467.995</v>
      </c>
      <c r="L3">
        <v>357.5967</v>
      </c>
      <c r="M3">
        <v>213.6257</v>
      </c>
      <c r="N3">
        <v>3039.217</v>
      </c>
      <c r="O3">
        <v>3943.121</v>
      </c>
      <c r="P3">
        <v>571.3332</v>
      </c>
      <c r="Q3">
        <v>341.3103</v>
      </c>
      <c r="R3">
        <v>4855.765</v>
      </c>
      <c r="S3">
        <v>21846718464</v>
      </c>
      <c r="T3">
        <v>0.09075</v>
      </c>
      <c r="U3">
        <v>0.2545226</v>
      </c>
      <c r="V3">
        <v>0.001601</v>
      </c>
      <c r="W3">
        <v>0.0019863</v>
      </c>
      <c r="X3">
        <v>63054.94</v>
      </c>
      <c r="Y3" s="4">
        <v>0.0991562</v>
      </c>
    </row>
    <row r="4" spans="1:25" ht="12.75">
      <c r="A4">
        <v>4</v>
      </c>
      <c r="B4">
        <v>1896840</v>
      </c>
      <c r="C4">
        <v>1292938</v>
      </c>
      <c r="D4" s="1">
        <v>5100000</v>
      </c>
      <c r="E4" t="s">
        <v>22</v>
      </c>
      <c r="F4" t="s">
        <v>23</v>
      </c>
      <c r="G4">
        <v>5223352320</v>
      </c>
      <c r="H4">
        <v>1005347904</v>
      </c>
      <c r="I4">
        <v>325513984</v>
      </c>
      <c r="J4">
        <v>6554214400</v>
      </c>
      <c r="K4">
        <v>2753.713</v>
      </c>
      <c r="L4">
        <v>530.012</v>
      </c>
      <c r="M4">
        <v>171.6086</v>
      </c>
      <c r="N4">
        <v>3455.333</v>
      </c>
      <c r="O4">
        <v>4039.909</v>
      </c>
      <c r="P4">
        <v>777.5685</v>
      </c>
      <c r="Q4">
        <v>251.763</v>
      </c>
      <c r="R4">
        <v>5069.241</v>
      </c>
      <c r="S4">
        <v>193850998784</v>
      </c>
      <c r="T4">
        <v>0.0870384</v>
      </c>
      <c r="U4">
        <v>0.2678624</v>
      </c>
      <c r="V4">
        <v>0.0156027</v>
      </c>
      <c r="W4">
        <v>0.0185424</v>
      </c>
      <c r="X4">
        <v>53648.35</v>
      </c>
      <c r="Y4" s="4">
        <v>0.104383</v>
      </c>
    </row>
    <row r="5" spans="1:25" ht="12.75">
      <c r="A5">
        <v>5</v>
      </c>
      <c r="B5">
        <v>1042137</v>
      </c>
      <c r="C5">
        <v>723428</v>
      </c>
      <c r="D5" s="1">
        <v>2700000</v>
      </c>
      <c r="E5" t="s">
        <v>24</v>
      </c>
      <c r="F5" t="s">
        <v>25</v>
      </c>
      <c r="G5">
        <v>1642378368</v>
      </c>
      <c r="H5">
        <v>332812000</v>
      </c>
      <c r="I5">
        <v>115180568</v>
      </c>
      <c r="J5">
        <v>2090370944</v>
      </c>
      <c r="K5">
        <v>1575.972</v>
      </c>
      <c r="L5">
        <v>319.3553</v>
      </c>
      <c r="M5">
        <v>110.5234</v>
      </c>
      <c r="N5">
        <v>2005.85</v>
      </c>
      <c r="O5">
        <v>2270.272</v>
      </c>
      <c r="P5">
        <v>460.0486</v>
      </c>
      <c r="Q5">
        <v>159.215</v>
      </c>
      <c r="R5">
        <v>2889.536</v>
      </c>
      <c r="S5">
        <v>63550853120</v>
      </c>
      <c r="T5">
        <v>0.067169</v>
      </c>
      <c r="U5">
        <v>0.2550758</v>
      </c>
      <c r="V5">
        <v>0.0049763</v>
      </c>
      <c r="W5">
        <v>0.0103749</v>
      </c>
      <c r="X5">
        <v>42505.13</v>
      </c>
      <c r="Y5" s="4">
        <v>0.0762742</v>
      </c>
    </row>
    <row r="6" spans="1:25" ht="12.75">
      <c r="A6">
        <v>6</v>
      </c>
      <c r="B6">
        <v>11433650</v>
      </c>
      <c r="C6">
        <v>6544295</v>
      </c>
      <c r="D6" s="1">
        <v>34000000</v>
      </c>
      <c r="E6" t="s">
        <v>26</v>
      </c>
      <c r="F6" t="s">
        <v>27</v>
      </c>
      <c r="G6">
        <v>60017491968</v>
      </c>
      <c r="H6">
        <v>15003776000</v>
      </c>
      <c r="I6">
        <v>3638663424</v>
      </c>
      <c r="J6">
        <v>78659928064</v>
      </c>
      <c r="K6">
        <v>5249.198</v>
      </c>
      <c r="L6">
        <v>1312.247</v>
      </c>
      <c r="M6">
        <v>318.2416</v>
      </c>
      <c r="N6">
        <v>6879.687</v>
      </c>
      <c r="O6">
        <v>9170.964</v>
      </c>
      <c r="P6">
        <v>2292.65</v>
      </c>
      <c r="Q6">
        <v>556.0054</v>
      </c>
      <c r="R6">
        <v>12019.62</v>
      </c>
      <c r="S6">
        <v>1887158140928</v>
      </c>
      <c r="T6">
        <v>0.0905865</v>
      </c>
      <c r="U6">
        <v>0.322644</v>
      </c>
      <c r="V6">
        <v>0.1872547</v>
      </c>
      <c r="W6">
        <v>0.0938537</v>
      </c>
      <c r="X6">
        <v>64495.21</v>
      </c>
      <c r="Y6" s="4">
        <v>0.1096392</v>
      </c>
    </row>
    <row r="7" spans="1:25" ht="12.75">
      <c r="A7">
        <v>8</v>
      </c>
      <c r="B7">
        <v>1654054</v>
      </c>
      <c r="C7">
        <v>1116008</v>
      </c>
      <c r="D7" s="1">
        <v>4300000</v>
      </c>
      <c r="E7" t="s">
        <v>28</v>
      </c>
      <c r="F7" t="s">
        <v>29</v>
      </c>
      <c r="G7">
        <v>6362603520</v>
      </c>
      <c r="H7">
        <v>1497753600</v>
      </c>
      <c r="I7">
        <v>699813248</v>
      </c>
      <c r="J7">
        <v>8560170496</v>
      </c>
      <c r="K7">
        <v>3846.672</v>
      </c>
      <c r="L7">
        <v>905.5047</v>
      </c>
      <c r="M7">
        <v>423.0897</v>
      </c>
      <c r="N7">
        <v>5175.267</v>
      </c>
      <c r="O7">
        <v>5701.217</v>
      </c>
      <c r="P7">
        <v>1342.064</v>
      </c>
      <c r="Q7">
        <v>627.0683</v>
      </c>
      <c r="R7">
        <v>7670.349</v>
      </c>
      <c r="S7">
        <v>228456005632</v>
      </c>
      <c r="T7">
        <v>0.0934632</v>
      </c>
      <c r="U7">
        <v>0.2961414</v>
      </c>
      <c r="V7">
        <v>0.020378</v>
      </c>
      <c r="W7">
        <v>0.016005</v>
      </c>
      <c r="X7">
        <v>60964.7</v>
      </c>
      <c r="Y7" s="4">
        <v>0.1085876</v>
      </c>
    </row>
    <row r="8" spans="1:25" ht="12.75">
      <c r="A8">
        <v>9</v>
      </c>
      <c r="B8">
        <v>1299285</v>
      </c>
      <c r="C8">
        <v>869568</v>
      </c>
      <c r="D8" s="1">
        <v>3400000</v>
      </c>
      <c r="E8" t="s">
        <v>30</v>
      </c>
      <c r="F8" t="s">
        <v>31</v>
      </c>
      <c r="G8">
        <v>6163966976</v>
      </c>
      <c r="H8">
        <v>1255554944</v>
      </c>
      <c r="I8">
        <v>806547200</v>
      </c>
      <c r="J8">
        <v>8226069504</v>
      </c>
      <c r="K8">
        <v>4744.123</v>
      </c>
      <c r="L8">
        <v>966.343</v>
      </c>
      <c r="M8">
        <v>620.7623</v>
      </c>
      <c r="N8">
        <v>6331.228</v>
      </c>
      <c r="O8">
        <v>7088.54</v>
      </c>
      <c r="P8">
        <v>1443.884</v>
      </c>
      <c r="Q8">
        <v>927.5263</v>
      </c>
      <c r="R8">
        <v>9459.949</v>
      </c>
      <c r="S8">
        <v>200737308672</v>
      </c>
      <c r="T8">
        <v>0.1116337</v>
      </c>
      <c r="U8">
        <v>0.3057283</v>
      </c>
      <c r="V8">
        <v>0.0195827</v>
      </c>
      <c r="W8">
        <v>0.0124707</v>
      </c>
      <c r="X8">
        <v>71274.11</v>
      </c>
      <c r="Y8" s="4">
        <v>0.1282255</v>
      </c>
    </row>
    <row r="9" spans="1:25" ht="12.75">
      <c r="A9">
        <v>10</v>
      </c>
      <c r="B9">
        <v>298755</v>
      </c>
      <c r="C9">
        <v>216046</v>
      </c>
      <c r="D9">
        <v>783600</v>
      </c>
      <c r="E9" t="s">
        <v>32</v>
      </c>
      <c r="F9" t="s">
        <v>33</v>
      </c>
      <c r="G9">
        <v>931989696</v>
      </c>
      <c r="H9">
        <v>210948720</v>
      </c>
      <c r="I9">
        <v>55813096</v>
      </c>
      <c r="J9">
        <v>1198751488</v>
      </c>
      <c r="K9">
        <v>3119.579</v>
      </c>
      <c r="L9">
        <v>706.0927</v>
      </c>
      <c r="M9">
        <v>186.819</v>
      </c>
      <c r="N9">
        <v>4012.49</v>
      </c>
      <c r="O9">
        <v>4313.849</v>
      </c>
      <c r="P9">
        <v>976.4066</v>
      </c>
      <c r="Q9">
        <v>258.3389</v>
      </c>
      <c r="R9">
        <v>5548.594</v>
      </c>
      <c r="S9">
        <v>33157466112</v>
      </c>
      <c r="T9">
        <v>0.1130765</v>
      </c>
      <c r="U9">
        <v>0.2919281</v>
      </c>
      <c r="V9">
        <v>0.0028537</v>
      </c>
      <c r="W9">
        <v>0.0030984</v>
      </c>
      <c r="X9">
        <v>59782.4</v>
      </c>
      <c r="Y9" s="4">
        <v>0.1251074</v>
      </c>
    </row>
    <row r="10" spans="1:25" ht="12.75">
      <c r="A10">
        <v>11</v>
      </c>
      <c r="B10">
        <v>246044</v>
      </c>
      <c r="C10">
        <v>100993</v>
      </c>
      <c r="D10">
        <v>565478</v>
      </c>
      <c r="E10" t="s">
        <v>34</v>
      </c>
      <c r="F10" t="s">
        <v>157</v>
      </c>
      <c r="G10">
        <v>935294464</v>
      </c>
      <c r="H10">
        <v>319200960</v>
      </c>
      <c r="I10">
        <v>157655488</v>
      </c>
      <c r="J10">
        <v>1412150912</v>
      </c>
      <c r="K10">
        <v>3801.33</v>
      </c>
      <c r="L10">
        <v>1297.333</v>
      </c>
      <c r="M10">
        <v>640.7614</v>
      </c>
      <c r="N10">
        <v>5739.424</v>
      </c>
      <c r="O10">
        <v>9260.983</v>
      </c>
      <c r="P10">
        <v>3160.625</v>
      </c>
      <c r="Q10">
        <v>1561.054</v>
      </c>
      <c r="R10">
        <v>13982.66</v>
      </c>
      <c r="S10">
        <v>29967990784</v>
      </c>
      <c r="T10">
        <v>0.055002</v>
      </c>
      <c r="U10">
        <v>0.3294366</v>
      </c>
      <c r="V10">
        <v>0.0033617</v>
      </c>
      <c r="W10">
        <v>0.0014484</v>
      </c>
      <c r="X10">
        <v>61388.33</v>
      </c>
      <c r="Y10" s="4">
        <v>0.0842306</v>
      </c>
    </row>
    <row r="11" spans="1:25" ht="12.75">
      <c r="A11">
        <v>12</v>
      </c>
      <c r="B11">
        <v>6329743</v>
      </c>
      <c r="C11">
        <v>4439483</v>
      </c>
      <c r="D11" s="1">
        <v>16000000</v>
      </c>
      <c r="E11" t="s">
        <v>35</v>
      </c>
      <c r="F11" t="s">
        <v>36</v>
      </c>
      <c r="G11">
        <v>16203181056</v>
      </c>
      <c r="H11">
        <v>2188986368</v>
      </c>
      <c r="I11">
        <v>1223245056</v>
      </c>
      <c r="J11">
        <v>19615412224</v>
      </c>
      <c r="K11">
        <v>2559.848</v>
      </c>
      <c r="L11">
        <v>345.8255</v>
      </c>
      <c r="M11">
        <v>193.2535</v>
      </c>
      <c r="N11">
        <v>3098.927</v>
      </c>
      <c r="O11">
        <v>3649.79</v>
      </c>
      <c r="P11">
        <v>493.0724</v>
      </c>
      <c r="Q11">
        <v>275.5377</v>
      </c>
      <c r="R11">
        <v>4418.4</v>
      </c>
      <c r="S11">
        <v>652416974848</v>
      </c>
      <c r="T11">
        <v>0.070341</v>
      </c>
      <c r="U11">
        <v>0.2329719</v>
      </c>
      <c r="V11">
        <v>0.0466957</v>
      </c>
      <c r="W11">
        <v>0.063668</v>
      </c>
      <c r="X11">
        <v>52532.31</v>
      </c>
      <c r="Y11" s="4">
        <v>0.0828307</v>
      </c>
    </row>
    <row r="12" spans="1:25" ht="12.75">
      <c r="A12">
        <v>13</v>
      </c>
      <c r="B12">
        <v>3003329</v>
      </c>
      <c r="C12">
        <v>2029097</v>
      </c>
      <c r="D12" s="1">
        <v>8200000</v>
      </c>
      <c r="E12" t="s">
        <v>37</v>
      </c>
      <c r="F12" t="s">
        <v>38</v>
      </c>
      <c r="G12">
        <v>7838100992</v>
      </c>
      <c r="H12">
        <v>1886795904</v>
      </c>
      <c r="I12">
        <v>765208704</v>
      </c>
      <c r="J12">
        <v>10490105856</v>
      </c>
      <c r="K12">
        <v>2609.804</v>
      </c>
      <c r="L12">
        <v>628.2349</v>
      </c>
      <c r="M12">
        <v>254.7868</v>
      </c>
      <c r="N12">
        <v>3492.826</v>
      </c>
      <c r="O12">
        <v>3862.852</v>
      </c>
      <c r="P12">
        <v>929.8698</v>
      </c>
      <c r="Q12">
        <v>377.1179</v>
      </c>
      <c r="R12">
        <v>5169.839</v>
      </c>
      <c r="S12">
        <v>281963593728</v>
      </c>
      <c r="T12">
        <v>0.0931717</v>
      </c>
      <c r="U12">
        <v>0.2812574</v>
      </c>
      <c r="V12">
        <v>0.0249723</v>
      </c>
      <c r="W12">
        <v>0.0290999</v>
      </c>
      <c r="X12">
        <v>56097.49</v>
      </c>
      <c r="Y12" s="4">
        <v>0.1111704</v>
      </c>
    </row>
    <row r="13" spans="1:25" ht="12.75">
      <c r="A13">
        <v>15</v>
      </c>
      <c r="B13">
        <v>394170</v>
      </c>
      <c r="C13">
        <v>227729</v>
      </c>
      <c r="D13" s="1">
        <v>1200000</v>
      </c>
      <c r="E13" t="s">
        <v>39</v>
      </c>
      <c r="F13" t="s">
        <v>40</v>
      </c>
      <c r="G13">
        <v>2231316224</v>
      </c>
      <c r="H13">
        <v>591894848</v>
      </c>
      <c r="I13">
        <v>82366544</v>
      </c>
      <c r="J13">
        <v>2905577472</v>
      </c>
      <c r="K13">
        <v>5660.796</v>
      </c>
      <c r="L13">
        <v>1501.623</v>
      </c>
      <c r="M13">
        <v>208.962</v>
      </c>
      <c r="N13">
        <v>7371.382</v>
      </c>
      <c r="O13">
        <v>9798.12</v>
      </c>
      <c r="P13">
        <v>2599.119</v>
      </c>
      <c r="Q13">
        <v>361.6866</v>
      </c>
      <c r="R13">
        <v>12758.93</v>
      </c>
      <c r="S13">
        <v>72182874112</v>
      </c>
      <c r="T13">
        <v>0.1093576</v>
      </c>
      <c r="U13">
        <v>0.3305815</v>
      </c>
      <c r="V13">
        <v>0.0069169</v>
      </c>
      <c r="W13">
        <v>0.0032659</v>
      </c>
      <c r="X13">
        <v>63670.14</v>
      </c>
      <c r="Y13" s="4">
        <v>0.1203732</v>
      </c>
    </row>
    <row r="14" spans="1:25" ht="12.75">
      <c r="A14">
        <v>16</v>
      </c>
      <c r="B14">
        <v>470133</v>
      </c>
      <c r="C14">
        <v>339913</v>
      </c>
      <c r="D14" s="1">
        <v>1300000</v>
      </c>
      <c r="E14" t="s">
        <v>41</v>
      </c>
      <c r="F14" t="s">
        <v>42</v>
      </c>
      <c r="G14">
        <v>1214333056</v>
      </c>
      <c r="H14">
        <v>232768096</v>
      </c>
      <c r="I14">
        <v>101826856</v>
      </c>
      <c r="J14">
        <v>1548928000</v>
      </c>
      <c r="K14">
        <v>2582.957</v>
      </c>
      <c r="L14">
        <v>495.1112</v>
      </c>
      <c r="M14">
        <v>216.5916</v>
      </c>
      <c r="N14">
        <v>3294.659</v>
      </c>
      <c r="O14">
        <v>3572.482</v>
      </c>
      <c r="P14">
        <v>684.7873</v>
      </c>
      <c r="Q14">
        <v>299.5674</v>
      </c>
      <c r="R14">
        <v>4556.837</v>
      </c>
      <c r="S14">
        <v>44277219328</v>
      </c>
      <c r="T14">
        <v>0.085107</v>
      </c>
      <c r="U14">
        <v>0.2874879</v>
      </c>
      <c r="V14">
        <v>0.0036873</v>
      </c>
      <c r="W14">
        <v>0.0048748</v>
      </c>
      <c r="X14">
        <v>47834.16</v>
      </c>
      <c r="Y14" s="4">
        <v>0.0928239</v>
      </c>
    </row>
    <row r="15" spans="1:25" ht="12.75">
      <c r="A15">
        <v>17</v>
      </c>
      <c r="B15">
        <v>4565844</v>
      </c>
      <c r="C15">
        <v>3083895</v>
      </c>
      <c r="D15" s="1">
        <v>12000000</v>
      </c>
      <c r="E15" t="s">
        <v>43</v>
      </c>
      <c r="F15" t="s">
        <v>44</v>
      </c>
      <c r="G15">
        <v>14455894016</v>
      </c>
      <c r="H15">
        <v>3062055936</v>
      </c>
      <c r="I15">
        <v>2189998848</v>
      </c>
      <c r="J15">
        <v>19707949056</v>
      </c>
      <c r="K15">
        <v>3166.094</v>
      </c>
      <c r="L15">
        <v>670.644</v>
      </c>
      <c r="M15">
        <v>479.6482</v>
      </c>
      <c r="N15">
        <v>4316.387</v>
      </c>
      <c r="O15">
        <v>4687.544</v>
      </c>
      <c r="P15">
        <v>992.9183</v>
      </c>
      <c r="Q15">
        <v>710.1405</v>
      </c>
      <c r="R15">
        <v>6390.603</v>
      </c>
      <c r="S15">
        <v>528127426560</v>
      </c>
      <c r="T15">
        <v>0.0967986</v>
      </c>
      <c r="U15">
        <v>0.2753452</v>
      </c>
      <c r="V15">
        <v>0.046916</v>
      </c>
      <c r="W15">
        <v>0.0442271</v>
      </c>
      <c r="X15">
        <v>60670.91</v>
      </c>
      <c r="Y15" s="4">
        <v>0.110905</v>
      </c>
    </row>
    <row r="16" spans="1:25" ht="12.75">
      <c r="A16">
        <v>18</v>
      </c>
      <c r="B16">
        <v>2333344</v>
      </c>
      <c r="C16">
        <v>1669036</v>
      </c>
      <c r="D16" s="1">
        <v>6000000</v>
      </c>
      <c r="E16" t="s">
        <v>45</v>
      </c>
      <c r="F16" t="s">
        <v>46</v>
      </c>
      <c r="G16">
        <v>4839563264</v>
      </c>
      <c r="H16">
        <v>829145344</v>
      </c>
      <c r="I16">
        <v>460110560</v>
      </c>
      <c r="J16">
        <v>6128819200</v>
      </c>
      <c r="K16">
        <v>2074.089</v>
      </c>
      <c r="L16">
        <v>355.3464</v>
      </c>
      <c r="M16">
        <v>197.1893</v>
      </c>
      <c r="N16">
        <v>2626.625</v>
      </c>
      <c r="O16">
        <v>2899.616</v>
      </c>
      <c r="P16">
        <v>496.781</v>
      </c>
      <c r="Q16">
        <v>275.6744</v>
      </c>
      <c r="R16">
        <v>3672.071</v>
      </c>
      <c r="S16">
        <v>188606070784</v>
      </c>
      <c r="T16">
        <v>0.0942619</v>
      </c>
      <c r="U16">
        <v>0.2602307</v>
      </c>
      <c r="V16">
        <v>0.01459</v>
      </c>
      <c r="W16">
        <v>0.0239361</v>
      </c>
      <c r="X16">
        <v>52020.51</v>
      </c>
      <c r="Y16" s="4">
        <v>0.1041379</v>
      </c>
    </row>
    <row r="17" spans="1:25" ht="12.75">
      <c r="A17">
        <v>19</v>
      </c>
      <c r="B17">
        <v>1148986</v>
      </c>
      <c r="C17">
        <v>831419</v>
      </c>
      <c r="D17" s="1">
        <v>2900000</v>
      </c>
      <c r="E17" t="s">
        <v>47</v>
      </c>
      <c r="F17" t="s">
        <v>48</v>
      </c>
      <c r="G17">
        <v>2253069824</v>
      </c>
      <c r="H17">
        <v>429248352</v>
      </c>
      <c r="I17">
        <v>388223136</v>
      </c>
      <c r="J17">
        <v>3070541312</v>
      </c>
      <c r="K17">
        <v>1960.92</v>
      </c>
      <c r="L17">
        <v>373.5888</v>
      </c>
      <c r="M17">
        <v>337.8833</v>
      </c>
      <c r="N17">
        <v>2672.392</v>
      </c>
      <c r="O17">
        <v>2709.909</v>
      </c>
      <c r="P17">
        <v>516.2841</v>
      </c>
      <c r="Q17">
        <v>466.9404</v>
      </c>
      <c r="R17">
        <v>3693.134</v>
      </c>
      <c r="S17">
        <v>80841097216</v>
      </c>
      <c r="T17">
        <v>0.0911306</v>
      </c>
      <c r="U17">
        <v>0.2601834</v>
      </c>
      <c r="V17">
        <v>0.0073096</v>
      </c>
      <c r="W17">
        <v>0.0119236</v>
      </c>
      <c r="X17">
        <v>48866.09</v>
      </c>
      <c r="Y17" s="4">
        <v>0.0977147</v>
      </c>
    </row>
    <row r="18" spans="1:25" ht="12.75">
      <c r="A18">
        <v>20</v>
      </c>
      <c r="B18">
        <v>1036530</v>
      </c>
      <c r="C18">
        <v>718852</v>
      </c>
      <c r="D18" s="1">
        <v>2700000</v>
      </c>
      <c r="E18" t="s">
        <v>49</v>
      </c>
      <c r="F18" t="s">
        <v>50</v>
      </c>
      <c r="G18">
        <v>2031747456</v>
      </c>
      <c r="H18">
        <v>382579424</v>
      </c>
      <c r="I18">
        <v>518178048</v>
      </c>
      <c r="J18">
        <v>2932505088</v>
      </c>
      <c r="K18">
        <v>1960.143</v>
      </c>
      <c r="L18">
        <v>369.0963</v>
      </c>
      <c r="M18">
        <v>499.9161</v>
      </c>
      <c r="N18">
        <v>2829.156</v>
      </c>
      <c r="O18">
        <v>2826.378</v>
      </c>
      <c r="P18">
        <v>532.2089</v>
      </c>
      <c r="Q18">
        <v>720.8411</v>
      </c>
      <c r="R18">
        <v>4079.428</v>
      </c>
      <c r="S18">
        <v>72070627328</v>
      </c>
      <c r="T18">
        <v>0.071988</v>
      </c>
      <c r="U18">
        <v>0.2733217</v>
      </c>
      <c r="V18">
        <v>0.006981</v>
      </c>
      <c r="W18">
        <v>0.0103093</v>
      </c>
      <c r="X18">
        <v>51787.95</v>
      </c>
      <c r="Y18" s="4">
        <v>0.0888005</v>
      </c>
    </row>
    <row r="19" spans="1:25" ht="12.75">
      <c r="A19">
        <v>21</v>
      </c>
      <c r="B19">
        <v>1589423</v>
      </c>
      <c r="C19">
        <v>1125263</v>
      </c>
      <c r="D19" s="1">
        <v>4000000</v>
      </c>
      <c r="E19" t="s">
        <v>51</v>
      </c>
      <c r="F19" t="s">
        <v>52</v>
      </c>
      <c r="G19">
        <v>2938106112</v>
      </c>
      <c r="H19">
        <v>640353280</v>
      </c>
      <c r="I19">
        <v>235790464</v>
      </c>
      <c r="J19">
        <v>3814249728</v>
      </c>
      <c r="K19">
        <v>1848.536</v>
      </c>
      <c r="L19">
        <v>402.8841</v>
      </c>
      <c r="M19">
        <v>148.3497</v>
      </c>
      <c r="N19">
        <v>2399.77</v>
      </c>
      <c r="O19">
        <v>2611.039</v>
      </c>
      <c r="P19">
        <v>569.0699</v>
      </c>
      <c r="Q19">
        <v>209.5425</v>
      </c>
      <c r="R19">
        <v>3389.652</v>
      </c>
      <c r="S19">
        <v>112954138624</v>
      </c>
      <c r="T19">
        <v>0.0738076</v>
      </c>
      <c r="U19">
        <v>0.2561169</v>
      </c>
      <c r="V19">
        <v>0.0090801</v>
      </c>
      <c r="W19">
        <v>0.0161377</v>
      </c>
      <c r="X19">
        <v>44926.84</v>
      </c>
      <c r="Y19" s="4">
        <v>0.0893649</v>
      </c>
    </row>
    <row r="20" spans="1:25" ht="12.75">
      <c r="A20">
        <v>22</v>
      </c>
      <c r="B20">
        <v>1654512</v>
      </c>
      <c r="C20">
        <v>1124960</v>
      </c>
      <c r="D20" s="1">
        <v>4500000</v>
      </c>
      <c r="E20" t="s">
        <v>53</v>
      </c>
      <c r="F20" t="s">
        <v>54</v>
      </c>
      <c r="G20">
        <v>2920672768</v>
      </c>
      <c r="H20">
        <v>519835616</v>
      </c>
      <c r="I20">
        <v>45191692</v>
      </c>
      <c r="J20">
        <v>3485700096</v>
      </c>
      <c r="K20">
        <v>1765.277</v>
      </c>
      <c r="L20">
        <v>314.1927</v>
      </c>
      <c r="M20">
        <v>27.31421</v>
      </c>
      <c r="N20">
        <v>2106.784</v>
      </c>
      <c r="O20">
        <v>2596.246</v>
      </c>
      <c r="P20">
        <v>462.0925</v>
      </c>
      <c r="Q20">
        <v>40.17182</v>
      </c>
      <c r="R20">
        <v>3098.51</v>
      </c>
      <c r="S20">
        <v>117937225728</v>
      </c>
      <c r="T20">
        <v>0.0537155</v>
      </c>
      <c r="U20">
        <v>0.2386805</v>
      </c>
      <c r="V20">
        <v>0.0082979</v>
      </c>
      <c r="W20">
        <v>0.0161334</v>
      </c>
      <c r="X20">
        <v>44544.37</v>
      </c>
      <c r="Y20" s="4">
        <v>0.0684126</v>
      </c>
    </row>
    <row r="21" spans="1:25" ht="12.75">
      <c r="A21">
        <v>23</v>
      </c>
      <c r="B21">
        <v>517584</v>
      </c>
      <c r="C21">
        <v>370893</v>
      </c>
      <c r="D21" s="1">
        <v>1300000</v>
      </c>
      <c r="E21" t="s">
        <v>55</v>
      </c>
      <c r="F21" t="s">
        <v>56</v>
      </c>
      <c r="G21">
        <v>1216772224</v>
      </c>
      <c r="H21">
        <v>237599232</v>
      </c>
      <c r="I21">
        <v>137329840</v>
      </c>
      <c r="J21">
        <v>1591701248</v>
      </c>
      <c r="K21">
        <v>2350.869</v>
      </c>
      <c r="L21">
        <v>459.0544</v>
      </c>
      <c r="M21">
        <v>265.3286</v>
      </c>
      <c r="N21">
        <v>3075.252</v>
      </c>
      <c r="O21">
        <v>3280.656</v>
      </c>
      <c r="P21">
        <v>640.614</v>
      </c>
      <c r="Q21">
        <v>370.2681</v>
      </c>
      <c r="R21">
        <v>4291.538</v>
      </c>
      <c r="S21">
        <v>44660338688</v>
      </c>
      <c r="T21">
        <v>0.0831855</v>
      </c>
      <c r="U21">
        <v>0.2815998</v>
      </c>
      <c r="V21">
        <v>0.0037891</v>
      </c>
      <c r="W21">
        <v>0.0053191</v>
      </c>
      <c r="X21">
        <v>47205.96</v>
      </c>
      <c r="Y21" s="4">
        <v>0.0903379</v>
      </c>
    </row>
    <row r="22" spans="1:25" ht="12.75">
      <c r="A22">
        <v>24</v>
      </c>
      <c r="B22">
        <v>1971474</v>
      </c>
      <c r="C22">
        <v>1341442</v>
      </c>
      <c r="D22" s="1">
        <v>5300000</v>
      </c>
      <c r="E22" t="s">
        <v>57</v>
      </c>
      <c r="F22" t="s">
        <v>58</v>
      </c>
      <c r="G22">
        <v>7187505664</v>
      </c>
      <c r="H22">
        <v>1623940096</v>
      </c>
      <c r="I22">
        <v>749387648</v>
      </c>
      <c r="J22">
        <v>9560833024</v>
      </c>
      <c r="K22">
        <v>3645.752</v>
      </c>
      <c r="L22">
        <v>823.7188</v>
      </c>
      <c r="M22">
        <v>380.1154</v>
      </c>
      <c r="N22">
        <v>4849.586</v>
      </c>
      <c r="O22">
        <v>5358.044</v>
      </c>
      <c r="P22">
        <v>1210.593</v>
      </c>
      <c r="Q22">
        <v>558.6434</v>
      </c>
      <c r="R22">
        <v>7127.281</v>
      </c>
      <c r="S22">
        <v>242962219008</v>
      </c>
      <c r="T22">
        <v>0.121583</v>
      </c>
      <c r="U22">
        <v>0.3011052</v>
      </c>
      <c r="V22">
        <v>0.0227601</v>
      </c>
      <c r="W22">
        <v>0.019238</v>
      </c>
      <c r="X22">
        <v>67139.2</v>
      </c>
      <c r="Y22" s="4">
        <v>0.1371941</v>
      </c>
    </row>
    <row r="23" spans="1:25" ht="12.75">
      <c r="A23">
        <v>25</v>
      </c>
      <c r="B23">
        <v>2417320</v>
      </c>
      <c r="C23">
        <v>1504750</v>
      </c>
      <c r="D23" s="1">
        <v>6300000</v>
      </c>
      <c r="E23" t="s">
        <v>59</v>
      </c>
      <c r="F23" t="s">
        <v>60</v>
      </c>
      <c r="G23">
        <v>10715998208</v>
      </c>
      <c r="H23">
        <v>2384395776</v>
      </c>
      <c r="I23">
        <v>926667392</v>
      </c>
      <c r="J23">
        <v>14027061248</v>
      </c>
      <c r="K23">
        <v>4433.008</v>
      </c>
      <c r="L23">
        <v>986.3799</v>
      </c>
      <c r="M23">
        <v>383.3449</v>
      </c>
      <c r="N23">
        <v>5802.732</v>
      </c>
      <c r="O23">
        <v>7121.447</v>
      </c>
      <c r="P23">
        <v>1584.579</v>
      </c>
      <c r="Q23">
        <v>615.8281</v>
      </c>
      <c r="R23">
        <v>9321.855</v>
      </c>
      <c r="S23">
        <v>360099545088</v>
      </c>
      <c r="T23">
        <v>0.1109162</v>
      </c>
      <c r="U23">
        <v>0.3121108</v>
      </c>
      <c r="V23">
        <v>0.0333923</v>
      </c>
      <c r="W23">
        <v>0.0215801</v>
      </c>
      <c r="X23">
        <v>65683.59</v>
      </c>
      <c r="Y23" s="4">
        <v>0.1249199</v>
      </c>
    </row>
    <row r="24" spans="1:25" ht="12.75">
      <c r="A24">
        <v>26</v>
      </c>
      <c r="B24">
        <v>3771745</v>
      </c>
      <c r="C24">
        <v>2793111</v>
      </c>
      <c r="D24" s="1">
        <v>9900000</v>
      </c>
      <c r="E24" t="s">
        <v>61</v>
      </c>
      <c r="F24" t="s">
        <v>62</v>
      </c>
      <c r="G24">
        <v>10849206272</v>
      </c>
      <c r="H24">
        <v>2017018240</v>
      </c>
      <c r="I24">
        <v>4726634496</v>
      </c>
      <c r="J24">
        <v>17592858624</v>
      </c>
      <c r="K24">
        <v>2876.442</v>
      </c>
      <c r="L24">
        <v>534.7706</v>
      </c>
      <c r="M24">
        <v>1253.169</v>
      </c>
      <c r="N24">
        <v>4664.382</v>
      </c>
      <c r="O24">
        <v>3884.273</v>
      </c>
      <c r="P24">
        <v>722.1404</v>
      </c>
      <c r="Q24">
        <v>1692.247</v>
      </c>
      <c r="R24">
        <v>6298.661</v>
      </c>
      <c r="S24">
        <v>394089005056</v>
      </c>
      <c r="T24">
        <v>0.0516125</v>
      </c>
      <c r="U24">
        <v>0.2792624</v>
      </c>
      <c r="V24">
        <v>0.0418809</v>
      </c>
      <c r="W24">
        <v>0.0400568</v>
      </c>
      <c r="X24">
        <v>57153.29</v>
      </c>
      <c r="Y24" s="4">
        <v>0.068646</v>
      </c>
    </row>
    <row r="25" spans="1:25" ht="12.75">
      <c r="A25">
        <v>27</v>
      </c>
      <c r="B25">
        <v>1893586</v>
      </c>
      <c r="C25">
        <v>1412679</v>
      </c>
      <c r="D25" s="1">
        <v>4900000</v>
      </c>
      <c r="E25" t="s">
        <v>63</v>
      </c>
      <c r="F25" t="s">
        <v>64</v>
      </c>
      <c r="G25">
        <v>5853648896</v>
      </c>
      <c r="H25">
        <v>1210728704</v>
      </c>
      <c r="I25">
        <v>600652288</v>
      </c>
      <c r="J25">
        <v>7665030144</v>
      </c>
      <c r="K25">
        <v>3091.303</v>
      </c>
      <c r="L25">
        <v>639.384</v>
      </c>
      <c r="M25">
        <v>317.2036</v>
      </c>
      <c r="N25">
        <v>4047.891</v>
      </c>
      <c r="O25">
        <v>4143.651</v>
      </c>
      <c r="P25">
        <v>857.0444</v>
      </c>
      <c r="Q25">
        <v>425.1867</v>
      </c>
      <c r="R25">
        <v>5425.882</v>
      </c>
      <c r="S25">
        <v>197687951360</v>
      </c>
      <c r="T25">
        <v>0.1113724</v>
      </c>
      <c r="U25">
        <v>0.304894</v>
      </c>
      <c r="V25">
        <v>0.0182471</v>
      </c>
      <c r="W25">
        <v>0.0202597</v>
      </c>
      <c r="X25">
        <v>59051.04</v>
      </c>
      <c r="Y25" s="4">
        <v>0.12487</v>
      </c>
    </row>
    <row r="26" spans="1:25" ht="12.75">
      <c r="A26">
        <v>28</v>
      </c>
      <c r="B26">
        <v>1046690</v>
      </c>
      <c r="C26">
        <v>757115</v>
      </c>
      <c r="D26" s="1">
        <v>2800000</v>
      </c>
      <c r="E26" t="s">
        <v>65</v>
      </c>
      <c r="F26" t="s">
        <v>66</v>
      </c>
      <c r="G26">
        <v>1611528064</v>
      </c>
      <c r="H26">
        <v>291940512</v>
      </c>
      <c r="I26">
        <v>99203256</v>
      </c>
      <c r="J26">
        <v>2002671872</v>
      </c>
      <c r="K26">
        <v>1539.642</v>
      </c>
      <c r="L26">
        <v>278.9178</v>
      </c>
      <c r="M26">
        <v>94.77807</v>
      </c>
      <c r="N26">
        <v>1913.338</v>
      </c>
      <c r="O26">
        <v>2128.512</v>
      </c>
      <c r="P26">
        <v>385.596</v>
      </c>
      <c r="Q26">
        <v>131.028</v>
      </c>
      <c r="R26">
        <v>2645.135</v>
      </c>
      <c r="S26">
        <v>66569072640</v>
      </c>
      <c r="T26">
        <v>0.0490663</v>
      </c>
      <c r="U26">
        <v>0.2382119</v>
      </c>
      <c r="V26">
        <v>0.0047675</v>
      </c>
      <c r="W26">
        <v>0.010858</v>
      </c>
      <c r="X26">
        <v>41805.93</v>
      </c>
      <c r="Y26" s="4">
        <v>0.0600162</v>
      </c>
    </row>
    <row r="27" spans="1:25" ht="12.75">
      <c r="A27">
        <v>29</v>
      </c>
      <c r="B27">
        <v>2187019</v>
      </c>
      <c r="C27">
        <v>1542237</v>
      </c>
      <c r="D27" s="1">
        <v>5600000</v>
      </c>
      <c r="E27" t="s">
        <v>67</v>
      </c>
      <c r="F27" t="s">
        <v>68</v>
      </c>
      <c r="G27">
        <v>4581998592</v>
      </c>
      <c r="H27">
        <v>937621952</v>
      </c>
      <c r="I27">
        <v>592671424</v>
      </c>
      <c r="J27">
        <v>6112291840</v>
      </c>
      <c r="K27">
        <v>2095.089</v>
      </c>
      <c r="L27">
        <v>428.7214</v>
      </c>
      <c r="M27">
        <v>270.9951</v>
      </c>
      <c r="N27">
        <v>2794.805</v>
      </c>
      <c r="O27">
        <v>2971.008</v>
      </c>
      <c r="P27">
        <v>607.9623</v>
      </c>
      <c r="Q27">
        <v>384.2934</v>
      </c>
      <c r="R27">
        <v>3963.264</v>
      </c>
      <c r="S27">
        <v>170796531712</v>
      </c>
      <c r="T27">
        <v>0.0802093</v>
      </c>
      <c r="U27">
        <v>0.2633728</v>
      </c>
      <c r="V27">
        <v>0.0145507</v>
      </c>
      <c r="W27">
        <v>0.0221177</v>
      </c>
      <c r="X27">
        <v>49607.91</v>
      </c>
      <c r="Y27" s="4">
        <v>0.0954203</v>
      </c>
    </row>
    <row r="28" spans="1:25" ht="12.75">
      <c r="A28">
        <v>30</v>
      </c>
      <c r="B28">
        <v>358442</v>
      </c>
      <c r="C28">
        <v>247622</v>
      </c>
      <c r="D28">
        <v>901183</v>
      </c>
      <c r="E28" t="s">
        <v>69</v>
      </c>
      <c r="F28" t="s">
        <v>70</v>
      </c>
      <c r="G28">
        <v>730356736</v>
      </c>
      <c r="H28">
        <v>167599200</v>
      </c>
      <c r="I28">
        <v>139671728</v>
      </c>
      <c r="J28">
        <v>1037627648</v>
      </c>
      <c r="K28">
        <v>2037.587</v>
      </c>
      <c r="L28">
        <v>467.5769</v>
      </c>
      <c r="M28">
        <v>389.6634</v>
      </c>
      <c r="N28">
        <v>2894.827</v>
      </c>
      <c r="O28">
        <v>2949.482</v>
      </c>
      <c r="P28">
        <v>676.8348</v>
      </c>
      <c r="Q28">
        <v>564.0522</v>
      </c>
      <c r="R28">
        <v>4190.37</v>
      </c>
      <c r="S28">
        <v>29703821312</v>
      </c>
      <c r="T28">
        <v>0.0651271</v>
      </c>
      <c r="U28">
        <v>0.2618311</v>
      </c>
      <c r="V28">
        <v>0.0024701</v>
      </c>
      <c r="W28">
        <v>0.0035512</v>
      </c>
      <c r="X28">
        <v>42533.26</v>
      </c>
      <c r="Y28" s="4">
        <v>0.0721546</v>
      </c>
    </row>
    <row r="29" spans="1:25" ht="12.75">
      <c r="A29">
        <v>31</v>
      </c>
      <c r="B29">
        <v>666062</v>
      </c>
      <c r="C29">
        <v>449178</v>
      </c>
      <c r="D29" s="1">
        <v>1700000</v>
      </c>
      <c r="E29" t="s">
        <v>71</v>
      </c>
      <c r="F29" t="s">
        <v>72</v>
      </c>
      <c r="G29">
        <v>1221387392</v>
      </c>
      <c r="H29">
        <v>223101568</v>
      </c>
      <c r="I29">
        <v>229743712</v>
      </c>
      <c r="J29">
        <v>1674232704</v>
      </c>
      <c r="K29">
        <v>1833.744</v>
      </c>
      <c r="L29">
        <v>334.9561</v>
      </c>
      <c r="M29">
        <v>344.9284</v>
      </c>
      <c r="N29">
        <v>2513.629</v>
      </c>
      <c r="O29">
        <v>2719.161</v>
      </c>
      <c r="P29">
        <v>496.6885</v>
      </c>
      <c r="Q29">
        <v>511.4759</v>
      </c>
      <c r="R29">
        <v>3727.326</v>
      </c>
      <c r="S29">
        <v>45055352832</v>
      </c>
      <c r="T29">
        <v>0.0859512</v>
      </c>
      <c r="U29">
        <v>0.2710233</v>
      </c>
      <c r="V29">
        <v>0.0039856</v>
      </c>
      <c r="W29">
        <v>0.0064418</v>
      </c>
      <c r="X29">
        <v>49422.68</v>
      </c>
      <c r="Y29" s="4">
        <v>0.0972013</v>
      </c>
    </row>
    <row r="30" spans="1:25" ht="12.75">
      <c r="A30">
        <v>32</v>
      </c>
      <c r="B30">
        <v>747350</v>
      </c>
      <c r="C30">
        <v>457199</v>
      </c>
      <c r="D30" s="1">
        <v>2000000</v>
      </c>
      <c r="E30" t="s">
        <v>73</v>
      </c>
      <c r="F30" t="s">
        <v>74</v>
      </c>
      <c r="G30">
        <v>1904137600</v>
      </c>
      <c r="H30">
        <v>282528128</v>
      </c>
      <c r="I30">
        <v>110355376</v>
      </c>
      <c r="J30">
        <v>2297021184</v>
      </c>
      <c r="K30">
        <v>2547.853</v>
      </c>
      <c r="L30">
        <v>378.0399</v>
      </c>
      <c r="M30">
        <v>147.6622</v>
      </c>
      <c r="N30">
        <v>3073.555</v>
      </c>
      <c r="O30">
        <v>4164.79</v>
      </c>
      <c r="P30">
        <v>617.9544</v>
      </c>
      <c r="Q30">
        <v>241.3728</v>
      </c>
      <c r="R30">
        <v>5024.117</v>
      </c>
      <c r="S30">
        <v>77089800192</v>
      </c>
      <c r="T30">
        <v>0.0831747</v>
      </c>
      <c r="U30">
        <v>0.2474197</v>
      </c>
      <c r="V30">
        <v>0.0054682</v>
      </c>
      <c r="W30">
        <v>0.0065568</v>
      </c>
      <c r="X30">
        <v>56672.3</v>
      </c>
      <c r="Y30" s="4">
        <v>0.0938779</v>
      </c>
    </row>
    <row r="31" spans="1:25" ht="12.75">
      <c r="A31">
        <v>33</v>
      </c>
      <c r="B31">
        <v>474750</v>
      </c>
      <c r="C31">
        <v>330783</v>
      </c>
      <c r="D31" s="1">
        <v>1200000</v>
      </c>
      <c r="E31" t="s">
        <v>75</v>
      </c>
      <c r="F31" t="s">
        <v>158</v>
      </c>
      <c r="G31">
        <v>1379093632</v>
      </c>
      <c r="H31">
        <v>195137056</v>
      </c>
      <c r="I31">
        <v>169056800</v>
      </c>
      <c r="J31">
        <v>1743287424</v>
      </c>
      <c r="K31">
        <v>2904.884</v>
      </c>
      <c r="L31">
        <v>411.0312</v>
      </c>
      <c r="M31">
        <v>356.0965</v>
      </c>
      <c r="N31">
        <v>3672.011</v>
      </c>
      <c r="O31">
        <v>4169.179</v>
      </c>
      <c r="P31">
        <v>589.9247</v>
      </c>
      <c r="Q31">
        <v>511.0807</v>
      </c>
      <c r="R31">
        <v>5270.185</v>
      </c>
      <c r="S31">
        <v>50851356672</v>
      </c>
      <c r="T31">
        <v>0.0893887</v>
      </c>
      <c r="U31">
        <v>0.2962434</v>
      </c>
      <c r="V31">
        <v>0.00415</v>
      </c>
      <c r="W31">
        <v>0.0047439</v>
      </c>
      <c r="X31">
        <v>61066.22</v>
      </c>
      <c r="Y31" s="4">
        <v>0.0969024</v>
      </c>
    </row>
    <row r="32" spans="1:25" ht="12.75">
      <c r="A32">
        <v>34</v>
      </c>
      <c r="B32">
        <v>3052563</v>
      </c>
      <c r="C32">
        <v>2010815</v>
      </c>
      <c r="D32" s="1">
        <v>8400000</v>
      </c>
      <c r="E32" t="s">
        <v>76</v>
      </c>
      <c r="F32" t="s">
        <v>77</v>
      </c>
      <c r="G32">
        <v>12965145600</v>
      </c>
      <c r="H32">
        <v>2540515584</v>
      </c>
      <c r="I32">
        <v>2095583488</v>
      </c>
      <c r="J32">
        <v>17601245184</v>
      </c>
      <c r="K32">
        <v>4247.298</v>
      </c>
      <c r="L32">
        <v>832.2565</v>
      </c>
      <c r="M32">
        <v>686.4997</v>
      </c>
      <c r="N32">
        <v>5766.054</v>
      </c>
      <c r="O32">
        <v>6447.707</v>
      </c>
      <c r="P32">
        <v>1263.426</v>
      </c>
      <c r="Q32">
        <v>1042.156</v>
      </c>
      <c r="R32">
        <v>8753.289</v>
      </c>
      <c r="S32">
        <v>431580774400</v>
      </c>
      <c r="T32">
        <v>0.1043269</v>
      </c>
      <c r="U32">
        <v>0.2996072</v>
      </c>
      <c r="V32">
        <v>0.0419008</v>
      </c>
      <c r="W32">
        <v>0.0288377</v>
      </c>
      <c r="X32">
        <v>72083.93</v>
      </c>
      <c r="Y32" s="4">
        <v>0.1205708</v>
      </c>
    </row>
    <row r="33" spans="1:25" ht="12.75">
      <c r="A33">
        <v>35</v>
      </c>
      <c r="B33">
        <v>674688</v>
      </c>
      <c r="C33">
        <v>474400</v>
      </c>
      <c r="D33" s="1">
        <v>1800000</v>
      </c>
      <c r="E33" t="s">
        <v>78</v>
      </c>
      <c r="F33" t="s">
        <v>79</v>
      </c>
      <c r="G33">
        <v>1691339520</v>
      </c>
      <c r="H33">
        <v>327864864</v>
      </c>
      <c r="I33">
        <v>125906840</v>
      </c>
      <c r="J33">
        <v>2145111168</v>
      </c>
      <c r="K33">
        <v>2506.847</v>
      </c>
      <c r="L33">
        <v>485.9503</v>
      </c>
      <c r="M33">
        <v>186.6149</v>
      </c>
      <c r="N33">
        <v>3179.412</v>
      </c>
      <c r="O33">
        <v>3565.218</v>
      </c>
      <c r="P33">
        <v>691.1148</v>
      </c>
      <c r="Q33">
        <v>265.4023</v>
      </c>
      <c r="R33">
        <v>4521.735</v>
      </c>
      <c r="S33">
        <v>62224220160</v>
      </c>
      <c r="T33">
        <v>0.0512695</v>
      </c>
      <c r="U33">
        <v>0.2689995</v>
      </c>
      <c r="V33">
        <v>0.0051066</v>
      </c>
      <c r="W33">
        <v>0.0068035</v>
      </c>
      <c r="X33">
        <v>45590.33</v>
      </c>
      <c r="Y33" s="4">
        <v>0.0685194</v>
      </c>
    </row>
    <row r="34" spans="1:25" ht="12.75">
      <c r="A34">
        <v>36</v>
      </c>
      <c r="B34">
        <v>6521624</v>
      </c>
      <c r="C34">
        <v>3669794</v>
      </c>
      <c r="D34" s="1">
        <v>18000000</v>
      </c>
      <c r="E34" t="s">
        <v>80</v>
      </c>
      <c r="F34" t="s">
        <v>81</v>
      </c>
      <c r="G34">
        <v>24017659904</v>
      </c>
      <c r="H34">
        <v>5488666112</v>
      </c>
      <c r="I34">
        <v>10216311808</v>
      </c>
      <c r="J34">
        <v>39722639360</v>
      </c>
      <c r="K34">
        <v>3682.773</v>
      </c>
      <c r="L34">
        <v>841.6104</v>
      </c>
      <c r="M34">
        <v>1566.529</v>
      </c>
      <c r="N34">
        <v>6090.912</v>
      </c>
      <c r="O34">
        <v>6544.689</v>
      </c>
      <c r="P34">
        <v>1495.633</v>
      </c>
      <c r="Q34">
        <v>2783.892</v>
      </c>
      <c r="R34">
        <v>10824.21</v>
      </c>
      <c r="S34">
        <v>786965987328</v>
      </c>
      <c r="T34">
        <v>0.0313631</v>
      </c>
      <c r="U34">
        <v>0.3077387</v>
      </c>
      <c r="V34">
        <v>0.0945621</v>
      </c>
      <c r="W34">
        <v>0.0526296</v>
      </c>
      <c r="X34">
        <v>60246.98</v>
      </c>
      <c r="Y34" s="4">
        <v>0.0573018</v>
      </c>
    </row>
    <row r="35" spans="1:25" ht="12.75">
      <c r="A35">
        <v>37</v>
      </c>
      <c r="B35">
        <v>3128205</v>
      </c>
      <c r="C35">
        <v>2172152</v>
      </c>
      <c r="D35" s="1">
        <v>8000000</v>
      </c>
      <c r="E35" t="s">
        <v>82</v>
      </c>
      <c r="F35" t="s">
        <v>159</v>
      </c>
      <c r="G35">
        <v>8059321344</v>
      </c>
      <c r="H35">
        <v>1783264896</v>
      </c>
      <c r="I35">
        <v>699687680</v>
      </c>
      <c r="J35">
        <v>10542273536</v>
      </c>
      <c r="K35">
        <v>2576.341</v>
      </c>
      <c r="L35">
        <v>570.0601</v>
      </c>
      <c r="M35">
        <v>223.6707</v>
      </c>
      <c r="N35">
        <v>3370.071</v>
      </c>
      <c r="O35">
        <v>3710.293</v>
      </c>
      <c r="P35">
        <v>820.9669</v>
      </c>
      <c r="Q35">
        <v>322.1173</v>
      </c>
      <c r="R35">
        <v>4853.377</v>
      </c>
      <c r="S35">
        <v>289489682432</v>
      </c>
      <c r="T35">
        <v>0.0933909</v>
      </c>
      <c r="U35">
        <v>0.2858954</v>
      </c>
      <c r="V35">
        <v>0.0250965</v>
      </c>
      <c r="W35">
        <v>0.0311515</v>
      </c>
      <c r="X35">
        <v>50889</v>
      </c>
      <c r="Y35" s="4">
        <v>0.1058236</v>
      </c>
    </row>
    <row r="36" spans="1:25" ht="12.75">
      <c r="A36">
        <v>38</v>
      </c>
      <c r="B36">
        <v>256003</v>
      </c>
      <c r="C36">
        <v>171259</v>
      </c>
      <c r="D36">
        <v>640446</v>
      </c>
      <c r="E36" t="s">
        <v>83</v>
      </c>
      <c r="F36" t="s">
        <v>84</v>
      </c>
      <c r="G36">
        <v>327541728</v>
      </c>
      <c r="H36">
        <v>50480192</v>
      </c>
      <c r="I36">
        <v>36356856</v>
      </c>
      <c r="J36">
        <v>414378784</v>
      </c>
      <c r="K36">
        <v>1279.445</v>
      </c>
      <c r="L36">
        <v>197.1859</v>
      </c>
      <c r="M36">
        <v>142.0173</v>
      </c>
      <c r="N36">
        <v>1618.648</v>
      </c>
      <c r="O36">
        <v>1912.552</v>
      </c>
      <c r="P36">
        <v>294.7594</v>
      </c>
      <c r="Q36">
        <v>212.2916</v>
      </c>
      <c r="R36">
        <v>2419.603</v>
      </c>
      <c r="S36">
        <v>13746186240</v>
      </c>
      <c r="T36">
        <v>0.0633963</v>
      </c>
      <c r="U36">
        <v>0.2368407</v>
      </c>
      <c r="V36">
        <v>0.0009865</v>
      </c>
      <c r="W36">
        <v>0.0024561</v>
      </c>
      <c r="X36">
        <v>43671.34</v>
      </c>
      <c r="Y36" s="4">
        <v>0.0690726</v>
      </c>
    </row>
    <row r="37" spans="1:25" ht="12.75">
      <c r="A37">
        <v>39</v>
      </c>
      <c r="B37">
        <v>4433033</v>
      </c>
      <c r="C37">
        <v>3072384</v>
      </c>
      <c r="D37" s="1">
        <v>11000000</v>
      </c>
      <c r="E37" t="s">
        <v>85</v>
      </c>
      <c r="F37" t="s">
        <v>86</v>
      </c>
      <c r="G37">
        <v>10468547584</v>
      </c>
      <c r="H37">
        <v>1830608768</v>
      </c>
      <c r="I37">
        <v>1021790400</v>
      </c>
      <c r="J37">
        <v>13320946688</v>
      </c>
      <c r="K37">
        <v>2361.487</v>
      </c>
      <c r="L37">
        <v>412.9473</v>
      </c>
      <c r="M37">
        <v>230.4946</v>
      </c>
      <c r="N37">
        <v>3004.928</v>
      </c>
      <c r="O37">
        <v>3407.304</v>
      </c>
      <c r="P37">
        <v>595.8268</v>
      </c>
      <c r="Q37">
        <v>332.5725</v>
      </c>
      <c r="R37">
        <v>4335.704</v>
      </c>
      <c r="S37">
        <v>384765165568</v>
      </c>
      <c r="T37">
        <v>0.0930893</v>
      </c>
      <c r="U37">
        <v>0.273616</v>
      </c>
      <c r="V37">
        <v>0.0317113</v>
      </c>
      <c r="W37">
        <v>0.044062</v>
      </c>
      <c r="X37">
        <v>52465.98</v>
      </c>
      <c r="Y37" s="4">
        <v>0.1067151</v>
      </c>
    </row>
    <row r="38" spans="1:25" ht="12.75">
      <c r="A38">
        <v>40</v>
      </c>
      <c r="B38">
        <v>1343275</v>
      </c>
      <c r="C38">
        <v>918136</v>
      </c>
      <c r="D38" s="1">
        <v>3400000</v>
      </c>
      <c r="E38" t="s">
        <v>87</v>
      </c>
      <c r="F38" t="s">
        <v>88</v>
      </c>
      <c r="G38">
        <v>2060894848</v>
      </c>
      <c r="H38">
        <v>415429728</v>
      </c>
      <c r="I38">
        <v>192372864</v>
      </c>
      <c r="J38">
        <v>2668697600</v>
      </c>
      <c r="K38">
        <v>1534.232</v>
      </c>
      <c r="L38">
        <v>309.2663</v>
      </c>
      <c r="M38">
        <v>143.2118</v>
      </c>
      <c r="N38">
        <v>1986.71</v>
      </c>
      <c r="O38">
        <v>2244.651</v>
      </c>
      <c r="P38">
        <v>452.4708</v>
      </c>
      <c r="Q38">
        <v>209.5255</v>
      </c>
      <c r="R38">
        <v>2906.647</v>
      </c>
      <c r="S38">
        <v>77414490112</v>
      </c>
      <c r="T38">
        <v>0.0701534</v>
      </c>
      <c r="U38">
        <v>0.2601114</v>
      </c>
      <c r="V38">
        <v>0.006353</v>
      </c>
      <c r="W38">
        <v>0.0131673</v>
      </c>
      <c r="X38">
        <v>44212.99</v>
      </c>
      <c r="Y38" s="4">
        <v>0.0838293</v>
      </c>
    </row>
    <row r="39" spans="1:25" ht="12.75">
      <c r="A39">
        <v>41</v>
      </c>
      <c r="B39">
        <v>1333471</v>
      </c>
      <c r="C39">
        <v>856858</v>
      </c>
      <c r="D39" s="1">
        <v>3400000</v>
      </c>
      <c r="E39" t="s">
        <v>89</v>
      </c>
      <c r="F39" t="s">
        <v>90</v>
      </c>
      <c r="G39">
        <v>4326737920</v>
      </c>
      <c r="H39">
        <v>1079763968</v>
      </c>
      <c r="I39">
        <v>1075510016</v>
      </c>
      <c r="J39">
        <v>6482011648</v>
      </c>
      <c r="K39">
        <v>3244.718</v>
      </c>
      <c r="L39">
        <v>809.7394</v>
      </c>
      <c r="M39">
        <v>806.5493</v>
      </c>
      <c r="N39">
        <v>4861.007</v>
      </c>
      <c r="O39">
        <v>5049.539</v>
      </c>
      <c r="P39">
        <v>1260.143</v>
      </c>
      <c r="Q39">
        <v>1255.179</v>
      </c>
      <c r="R39">
        <v>7564.861</v>
      </c>
      <c r="S39">
        <v>152297259008</v>
      </c>
      <c r="T39">
        <v>0.093209</v>
      </c>
      <c r="U39">
        <v>0.3122585</v>
      </c>
      <c r="V39">
        <v>0.0154308</v>
      </c>
      <c r="W39">
        <v>0.0122885</v>
      </c>
      <c r="X39">
        <v>52663.87</v>
      </c>
      <c r="Y39" s="4">
        <v>0.1023177</v>
      </c>
    </row>
    <row r="40" spans="1:25" ht="12.75">
      <c r="A40">
        <v>42</v>
      </c>
      <c r="B40">
        <v>4773000</v>
      </c>
      <c r="C40">
        <v>3406045</v>
      </c>
      <c r="D40" s="1">
        <v>12000000</v>
      </c>
      <c r="E40" t="s">
        <v>91</v>
      </c>
      <c r="F40" t="s">
        <v>92</v>
      </c>
      <c r="G40">
        <v>10652322816</v>
      </c>
      <c r="H40">
        <v>1819831040</v>
      </c>
      <c r="I40">
        <v>1345947904</v>
      </c>
      <c r="J40">
        <v>13818100736</v>
      </c>
      <c r="K40">
        <v>2231.788</v>
      </c>
      <c r="L40">
        <v>381.2762</v>
      </c>
      <c r="M40">
        <v>281.992</v>
      </c>
      <c r="N40">
        <v>2895.056</v>
      </c>
      <c r="O40">
        <v>3127.476</v>
      </c>
      <c r="P40">
        <v>534.2945</v>
      </c>
      <c r="Q40">
        <v>395.1645</v>
      </c>
      <c r="R40">
        <v>4056.934</v>
      </c>
      <c r="S40">
        <v>411099070464</v>
      </c>
      <c r="T40">
        <v>0.0885544</v>
      </c>
      <c r="U40">
        <v>0.2571101</v>
      </c>
      <c r="V40">
        <v>0.0328948</v>
      </c>
      <c r="W40">
        <v>0.0488471</v>
      </c>
      <c r="X40">
        <v>52396.64</v>
      </c>
      <c r="Y40" s="4">
        <v>0.1023053</v>
      </c>
    </row>
    <row r="41" spans="1:25" ht="12.75">
      <c r="A41">
        <v>44</v>
      </c>
      <c r="B41">
        <v>406755</v>
      </c>
      <c r="C41">
        <v>245128</v>
      </c>
      <c r="D41" s="1">
        <v>1000000</v>
      </c>
      <c r="E41" t="s">
        <v>93</v>
      </c>
      <c r="F41" t="s">
        <v>94</v>
      </c>
      <c r="G41">
        <v>1110757888</v>
      </c>
      <c r="H41">
        <v>231144064</v>
      </c>
      <c r="I41">
        <v>143653872</v>
      </c>
      <c r="J41">
        <v>1485555840</v>
      </c>
      <c r="K41">
        <v>2730.779</v>
      </c>
      <c r="L41">
        <v>568.2636</v>
      </c>
      <c r="M41">
        <v>353.1705</v>
      </c>
      <c r="N41">
        <v>3652.213</v>
      </c>
      <c r="O41">
        <v>4531.338</v>
      </c>
      <c r="P41">
        <v>942.9525</v>
      </c>
      <c r="Q41">
        <v>586.0362</v>
      </c>
      <c r="R41">
        <v>6060.327</v>
      </c>
      <c r="S41">
        <v>39346274304</v>
      </c>
      <c r="T41">
        <v>0.0881133</v>
      </c>
      <c r="U41">
        <v>0.2919643</v>
      </c>
      <c r="V41">
        <v>0.0035365</v>
      </c>
      <c r="W41">
        <v>0.0035155</v>
      </c>
      <c r="X41">
        <v>54361.36</v>
      </c>
      <c r="Y41" s="4">
        <v>0.1018456</v>
      </c>
    </row>
    <row r="42" spans="1:25" ht="12.75">
      <c r="A42">
        <v>45</v>
      </c>
      <c r="B42">
        <v>1533189</v>
      </c>
      <c r="C42">
        <v>1107619</v>
      </c>
      <c r="D42" s="1">
        <v>4000000</v>
      </c>
      <c r="E42" t="s">
        <v>95</v>
      </c>
      <c r="F42" t="s">
        <v>160</v>
      </c>
      <c r="G42">
        <v>3751181312</v>
      </c>
      <c r="H42">
        <v>758246016</v>
      </c>
      <c r="I42">
        <v>252742048</v>
      </c>
      <c r="J42">
        <v>4762169344</v>
      </c>
      <c r="K42">
        <v>2446.653</v>
      </c>
      <c r="L42">
        <v>494.5548</v>
      </c>
      <c r="M42">
        <v>164.8473</v>
      </c>
      <c r="N42">
        <v>3106.055</v>
      </c>
      <c r="O42">
        <v>3386.707</v>
      </c>
      <c r="P42">
        <v>684.5729</v>
      </c>
      <c r="Q42">
        <v>228.185</v>
      </c>
      <c r="R42">
        <v>4299.465</v>
      </c>
      <c r="S42">
        <v>137126338560</v>
      </c>
      <c r="T42">
        <v>0.0792897</v>
      </c>
      <c r="U42">
        <v>0.2728765</v>
      </c>
      <c r="V42">
        <v>0.0113366</v>
      </c>
      <c r="W42">
        <v>0.0158847</v>
      </c>
      <c r="X42">
        <v>48024.16</v>
      </c>
      <c r="Y42" s="4">
        <v>0.0900394</v>
      </c>
    </row>
    <row r="43" spans="1:25" ht="12.75">
      <c r="A43">
        <v>46</v>
      </c>
      <c r="B43">
        <v>290249</v>
      </c>
      <c r="C43">
        <v>197902</v>
      </c>
      <c r="D43">
        <v>754371</v>
      </c>
      <c r="E43" t="s">
        <v>96</v>
      </c>
      <c r="F43" t="s">
        <v>97</v>
      </c>
      <c r="G43">
        <v>381392384</v>
      </c>
      <c r="H43">
        <v>42089796</v>
      </c>
      <c r="I43">
        <v>61402644</v>
      </c>
      <c r="J43">
        <v>484884800</v>
      </c>
      <c r="K43">
        <v>1314.018</v>
      </c>
      <c r="L43">
        <v>145.0127</v>
      </c>
      <c r="M43">
        <v>211.5516</v>
      </c>
      <c r="N43">
        <v>1670.582</v>
      </c>
      <c r="O43">
        <v>1927.178</v>
      </c>
      <c r="P43">
        <v>212.68</v>
      </c>
      <c r="Q43">
        <v>310.2679</v>
      </c>
      <c r="R43">
        <v>2450.126</v>
      </c>
      <c r="S43">
        <v>17384624128</v>
      </c>
      <c r="T43">
        <v>0.0500592</v>
      </c>
      <c r="U43">
        <v>0.2127977</v>
      </c>
      <c r="V43">
        <v>0.0011543</v>
      </c>
      <c r="W43">
        <v>0.0028382</v>
      </c>
      <c r="X43">
        <v>44371.5</v>
      </c>
      <c r="Y43" s="4">
        <v>0.0571108</v>
      </c>
    </row>
    <row r="44" spans="1:25" ht="12.75">
      <c r="A44">
        <v>47</v>
      </c>
      <c r="B44">
        <v>2230322</v>
      </c>
      <c r="C44">
        <v>1561394</v>
      </c>
      <c r="D44" s="1">
        <v>5700000</v>
      </c>
      <c r="E44" t="s">
        <v>98</v>
      </c>
      <c r="F44" t="s">
        <v>99</v>
      </c>
      <c r="G44">
        <v>4709369344</v>
      </c>
      <c r="H44">
        <v>634433472</v>
      </c>
      <c r="I44">
        <v>268770688</v>
      </c>
      <c r="J44">
        <v>5612573696</v>
      </c>
      <c r="K44">
        <v>2111.52</v>
      </c>
      <c r="L44">
        <v>284.4583</v>
      </c>
      <c r="M44">
        <v>120.5076</v>
      </c>
      <c r="N44">
        <v>2516.486</v>
      </c>
      <c r="O44">
        <v>3016.131</v>
      </c>
      <c r="P44">
        <v>406.325</v>
      </c>
      <c r="Q44">
        <v>172.1351</v>
      </c>
      <c r="R44">
        <v>3594.592</v>
      </c>
      <c r="S44">
        <v>182600351744</v>
      </c>
      <c r="T44">
        <v>0.0563521</v>
      </c>
      <c r="U44">
        <v>0.2656014</v>
      </c>
      <c r="V44">
        <v>0.0133611</v>
      </c>
      <c r="W44">
        <v>0.0223924</v>
      </c>
      <c r="X44">
        <v>48102.07</v>
      </c>
      <c r="Y44" s="4">
        <v>0.0703457</v>
      </c>
    </row>
    <row r="45" spans="1:25" ht="12.75">
      <c r="A45">
        <v>48</v>
      </c>
      <c r="B45">
        <v>7354376</v>
      </c>
      <c r="C45">
        <v>4716914</v>
      </c>
      <c r="D45" s="1">
        <v>21000000</v>
      </c>
      <c r="E45" t="s">
        <v>100</v>
      </c>
      <c r="F45" t="s">
        <v>101</v>
      </c>
      <c r="G45">
        <v>12442576896</v>
      </c>
      <c r="H45">
        <v>1731604480</v>
      </c>
      <c r="I45">
        <v>1423748352</v>
      </c>
      <c r="J45">
        <v>15597929472</v>
      </c>
      <c r="K45">
        <v>1691.86</v>
      </c>
      <c r="L45">
        <v>235.4523</v>
      </c>
      <c r="M45">
        <v>193.592</v>
      </c>
      <c r="N45">
        <v>2120.905</v>
      </c>
      <c r="O45">
        <v>2637.864</v>
      </c>
      <c r="P45">
        <v>367.1054</v>
      </c>
      <c r="Q45">
        <v>301.839</v>
      </c>
      <c r="R45">
        <v>3306.808</v>
      </c>
      <c r="S45">
        <v>508417441792</v>
      </c>
      <c r="T45">
        <v>0.0616339</v>
      </c>
      <c r="U45">
        <v>0.2276045</v>
      </c>
      <c r="V45">
        <v>0.0371318</v>
      </c>
      <c r="W45">
        <v>0.0676467</v>
      </c>
      <c r="X45">
        <v>53858.94</v>
      </c>
      <c r="Y45" s="4">
        <v>0.0810026</v>
      </c>
    </row>
    <row r="46" spans="1:25" ht="12.75">
      <c r="A46">
        <v>49</v>
      </c>
      <c r="B46">
        <v>698888</v>
      </c>
      <c r="C46">
        <v>501605</v>
      </c>
      <c r="D46" s="1">
        <v>2200000</v>
      </c>
      <c r="E46" t="s">
        <v>102</v>
      </c>
      <c r="F46" t="s">
        <v>103</v>
      </c>
      <c r="G46">
        <v>2487155968</v>
      </c>
      <c r="H46">
        <v>479847200</v>
      </c>
      <c r="I46">
        <v>243893248</v>
      </c>
      <c r="J46">
        <v>3210896384</v>
      </c>
      <c r="K46">
        <v>3558.733</v>
      </c>
      <c r="L46">
        <v>686.5867</v>
      </c>
      <c r="M46">
        <v>348.9733</v>
      </c>
      <c r="N46">
        <v>4594.293</v>
      </c>
      <c r="O46">
        <v>4958.396</v>
      </c>
      <c r="P46">
        <v>956.6237</v>
      </c>
      <c r="Q46">
        <v>486.2257</v>
      </c>
      <c r="R46">
        <v>6401.245</v>
      </c>
      <c r="S46">
        <v>87670202368</v>
      </c>
      <c r="T46">
        <v>0.103728</v>
      </c>
      <c r="U46">
        <v>0.2974602</v>
      </c>
      <c r="V46">
        <v>0.0076437</v>
      </c>
      <c r="W46">
        <v>0.0071937</v>
      </c>
      <c r="X46">
        <v>56974.07</v>
      </c>
      <c r="Y46" s="4">
        <v>0.1146898</v>
      </c>
    </row>
    <row r="47" spans="1:25" ht="12.75">
      <c r="A47">
        <v>50</v>
      </c>
      <c r="B47">
        <v>240744</v>
      </c>
      <c r="C47">
        <v>169777</v>
      </c>
      <c r="D47">
        <v>608827</v>
      </c>
      <c r="E47" t="s">
        <v>104</v>
      </c>
      <c r="F47" t="s">
        <v>105</v>
      </c>
      <c r="G47">
        <v>600599360</v>
      </c>
      <c r="H47">
        <v>113785264</v>
      </c>
      <c r="I47">
        <v>8733837</v>
      </c>
      <c r="J47">
        <v>723118464</v>
      </c>
      <c r="K47">
        <v>2494.764</v>
      </c>
      <c r="L47">
        <v>472.6401</v>
      </c>
      <c r="M47">
        <v>36.27853</v>
      </c>
      <c r="N47">
        <v>3003.682</v>
      </c>
      <c r="O47">
        <v>3537.578</v>
      </c>
      <c r="P47">
        <v>670.2042</v>
      </c>
      <c r="Q47">
        <v>51.44299</v>
      </c>
      <c r="R47">
        <v>4259.225</v>
      </c>
      <c r="S47">
        <v>21996601344</v>
      </c>
      <c r="T47">
        <v>0.087188</v>
      </c>
      <c r="U47">
        <v>0.2844525</v>
      </c>
      <c r="V47">
        <v>0.0017214</v>
      </c>
      <c r="W47">
        <v>0.0024348</v>
      </c>
      <c r="X47">
        <v>51164.71</v>
      </c>
      <c r="Y47" s="4">
        <v>0.0940194</v>
      </c>
    </row>
    <row r="48" spans="1:25" ht="12.75">
      <c r="A48">
        <v>51</v>
      </c>
      <c r="B48">
        <v>2695743</v>
      </c>
      <c r="C48">
        <v>1837926</v>
      </c>
      <c r="D48" s="1">
        <v>7100000</v>
      </c>
      <c r="E48" t="s">
        <v>106</v>
      </c>
      <c r="F48" t="s">
        <v>107</v>
      </c>
      <c r="G48">
        <v>8163851776</v>
      </c>
      <c r="H48">
        <v>1943478272</v>
      </c>
      <c r="I48">
        <v>788441216</v>
      </c>
      <c r="J48">
        <v>10895771648</v>
      </c>
      <c r="K48">
        <v>3028.424</v>
      </c>
      <c r="L48">
        <v>720.9435</v>
      </c>
      <c r="M48">
        <v>292.4764</v>
      </c>
      <c r="N48">
        <v>4041.844</v>
      </c>
      <c r="O48">
        <v>4441.883</v>
      </c>
      <c r="P48">
        <v>1057.43</v>
      </c>
      <c r="Q48">
        <v>428.9842</v>
      </c>
      <c r="R48">
        <v>5928.297</v>
      </c>
      <c r="S48">
        <v>289196244992</v>
      </c>
      <c r="T48">
        <v>0.1136937</v>
      </c>
      <c r="U48">
        <v>0.3170427</v>
      </c>
      <c r="V48">
        <v>0.025938</v>
      </c>
      <c r="W48">
        <v>0.0263583</v>
      </c>
      <c r="X48">
        <v>61216.11</v>
      </c>
      <c r="Y48" s="4">
        <v>0.1327621</v>
      </c>
    </row>
    <row r="49" spans="1:25" ht="12.75">
      <c r="A49">
        <v>53</v>
      </c>
      <c r="B49">
        <v>2260599</v>
      </c>
      <c r="C49">
        <v>1466081</v>
      </c>
      <c r="D49" s="1">
        <v>5900000</v>
      </c>
      <c r="E49" t="s">
        <v>108</v>
      </c>
      <c r="F49" t="s">
        <v>109</v>
      </c>
      <c r="G49">
        <v>7517013504</v>
      </c>
      <c r="H49">
        <v>1266759808</v>
      </c>
      <c r="I49">
        <v>737504704</v>
      </c>
      <c r="J49">
        <v>9521277952</v>
      </c>
      <c r="K49">
        <v>3325.231</v>
      </c>
      <c r="L49">
        <v>560.3647</v>
      </c>
      <c r="M49">
        <v>326.243</v>
      </c>
      <c r="N49">
        <v>4211.839</v>
      </c>
      <c r="O49">
        <v>5127.284</v>
      </c>
      <c r="P49">
        <v>864.0449</v>
      </c>
      <c r="Q49">
        <v>503.045</v>
      </c>
      <c r="R49">
        <v>6494.374</v>
      </c>
      <c r="S49">
        <v>303967797248</v>
      </c>
      <c r="T49">
        <v>0.0762424</v>
      </c>
      <c r="U49">
        <v>0.2531934</v>
      </c>
      <c r="V49">
        <v>0.022666</v>
      </c>
      <c r="W49">
        <v>0.0210255</v>
      </c>
      <c r="X49">
        <v>58135.17</v>
      </c>
      <c r="Y49" s="4">
        <v>0.0862548</v>
      </c>
    </row>
    <row r="50" spans="1:25" ht="12.75">
      <c r="A50">
        <v>54</v>
      </c>
      <c r="B50">
        <v>737066</v>
      </c>
      <c r="C50">
        <v>553619</v>
      </c>
      <c r="D50" s="1">
        <v>1800000</v>
      </c>
      <c r="E50" t="s">
        <v>110</v>
      </c>
      <c r="F50" t="s">
        <v>111</v>
      </c>
      <c r="G50">
        <v>1155816832</v>
      </c>
      <c r="H50">
        <v>187585056</v>
      </c>
      <c r="I50">
        <v>59085964</v>
      </c>
      <c r="J50">
        <v>1402487936</v>
      </c>
      <c r="K50">
        <v>1568.132</v>
      </c>
      <c r="L50">
        <v>254.5024</v>
      </c>
      <c r="M50">
        <v>80.16373</v>
      </c>
      <c r="N50">
        <v>1902.798</v>
      </c>
      <c r="O50">
        <v>2087.748</v>
      </c>
      <c r="P50">
        <v>338.8342</v>
      </c>
      <c r="Q50">
        <v>106.7268</v>
      </c>
      <c r="R50">
        <v>2533.309</v>
      </c>
      <c r="S50">
        <v>47303340032</v>
      </c>
      <c r="T50">
        <v>0.059739</v>
      </c>
      <c r="U50">
        <v>0.2427321</v>
      </c>
      <c r="V50">
        <v>0.0033387</v>
      </c>
      <c r="W50">
        <v>0.0079396</v>
      </c>
      <c r="X50">
        <v>39541.26</v>
      </c>
      <c r="Y50" s="4">
        <v>0.0669234</v>
      </c>
    </row>
    <row r="51" spans="1:25" ht="12.75">
      <c r="A51">
        <v>55</v>
      </c>
      <c r="B51">
        <v>2077791</v>
      </c>
      <c r="C51">
        <v>1426329</v>
      </c>
      <c r="D51" s="1">
        <v>5300000</v>
      </c>
      <c r="E51" t="s">
        <v>112</v>
      </c>
      <c r="F51" t="s">
        <v>113</v>
      </c>
      <c r="G51">
        <v>5188861952</v>
      </c>
      <c r="H51">
        <v>1136465536</v>
      </c>
      <c r="I51">
        <v>2318270208</v>
      </c>
      <c r="J51">
        <v>8643598336</v>
      </c>
      <c r="K51">
        <v>2497.297</v>
      </c>
      <c r="L51">
        <v>546.9585</v>
      </c>
      <c r="M51">
        <v>1115.738</v>
      </c>
      <c r="N51">
        <v>4159.994</v>
      </c>
      <c r="O51">
        <v>3637.914</v>
      </c>
      <c r="P51">
        <v>796.7766</v>
      </c>
      <c r="Q51">
        <v>1625.34</v>
      </c>
      <c r="R51">
        <v>6060.031</v>
      </c>
      <c r="S51">
        <v>184505450496</v>
      </c>
      <c r="T51">
        <v>0.0721428</v>
      </c>
      <c r="U51">
        <v>0.298706</v>
      </c>
      <c r="V51">
        <v>0.0205766</v>
      </c>
      <c r="W51">
        <v>0.0204554</v>
      </c>
      <c r="X51">
        <v>53798.47</v>
      </c>
      <c r="Y51" s="4">
        <v>0.0837679</v>
      </c>
    </row>
    <row r="52" spans="1:25" ht="12.75">
      <c r="A52">
        <v>56</v>
      </c>
      <c r="B52">
        <v>192678</v>
      </c>
      <c r="C52">
        <v>135471</v>
      </c>
      <c r="D52">
        <v>485993</v>
      </c>
      <c r="E52" t="s">
        <v>114</v>
      </c>
      <c r="F52" t="s">
        <v>115</v>
      </c>
      <c r="G52">
        <v>385720160</v>
      </c>
      <c r="H52">
        <v>55964624</v>
      </c>
      <c r="I52">
        <v>17399490</v>
      </c>
      <c r="J52">
        <v>459084256</v>
      </c>
      <c r="K52">
        <v>2001.89</v>
      </c>
      <c r="L52">
        <v>290.4567</v>
      </c>
      <c r="M52">
        <v>90.30346</v>
      </c>
      <c r="N52">
        <v>2382.65</v>
      </c>
      <c r="O52">
        <v>2847.252</v>
      </c>
      <c r="P52">
        <v>413.1115</v>
      </c>
      <c r="Q52">
        <v>128.437</v>
      </c>
      <c r="R52">
        <v>3388.801</v>
      </c>
      <c r="S52">
        <v>16968047616</v>
      </c>
      <c r="T52">
        <v>0.0610209</v>
      </c>
      <c r="U52">
        <v>0.2264874</v>
      </c>
      <c r="V52">
        <v>0.0010929</v>
      </c>
      <c r="W52">
        <v>0.0019428</v>
      </c>
      <c r="X52">
        <v>47575.98</v>
      </c>
      <c r="Y52" s="4">
        <v>0.0653126</v>
      </c>
    </row>
    <row r="54" spans="1:10" ht="12.75">
      <c r="A54" t="s">
        <v>153</v>
      </c>
      <c r="B54">
        <f>SUM(B2:B52)</f>
        <v>104636837</v>
      </c>
      <c r="C54">
        <f>SUM(C2:C52)</f>
        <v>69728677</v>
      </c>
      <c r="D54">
        <f>SUM(D2:D52)</f>
        <v>279064982</v>
      </c>
      <c r="G54">
        <f>SUM(G2:G52)</f>
        <v>311851622976</v>
      </c>
      <c r="H54">
        <f>SUM(H2:H52)</f>
        <v>64644441500</v>
      </c>
      <c r="I54">
        <f>SUM(I2:I52)</f>
        <v>43573100591</v>
      </c>
      <c r="J54">
        <f>SUM(J2:J52)</f>
        <v>420069163200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16.28125" style="0" bestFit="1" customWidth="1"/>
    <col min="2" max="2" width="12.28125" style="0" customWidth="1"/>
    <col min="3" max="3" width="12.00390625" style="0" bestFit="1" customWidth="1"/>
    <col min="4" max="4" width="10.7109375" style="0" bestFit="1" customWidth="1"/>
  </cols>
  <sheetData>
    <row r="1" spans="1:11" s="2" customFormat="1" ht="38.25">
      <c r="A1" s="2" t="s">
        <v>5</v>
      </c>
      <c r="B1" s="2" t="s">
        <v>116</v>
      </c>
      <c r="C1" s="2" t="s">
        <v>117</v>
      </c>
      <c r="D1" s="2" t="s">
        <v>118</v>
      </c>
      <c r="E1" s="2" t="s">
        <v>119</v>
      </c>
      <c r="F1" s="2" t="s">
        <v>120</v>
      </c>
      <c r="G1" s="2" t="s">
        <v>121</v>
      </c>
      <c r="H1" s="2" t="s">
        <v>140</v>
      </c>
      <c r="I1" s="2" t="s">
        <v>141</v>
      </c>
      <c r="J1" s="2" t="s">
        <v>142</v>
      </c>
      <c r="K1" s="2" t="s">
        <v>143</v>
      </c>
    </row>
    <row r="2" spans="1:11" ht="12.75">
      <c r="A2" t="s">
        <v>19</v>
      </c>
      <c r="B2">
        <f>'1980 state ($99)'!$J2/1000000000</f>
        <v>1.80222784</v>
      </c>
      <c r="C2">
        <f>'1990 state ($99)'!$J2/1000000000</f>
        <v>2.253063424</v>
      </c>
      <c r="D2">
        <f>'2000 state ($99)'!$J2/1000000000</f>
        <v>4.175816448</v>
      </c>
      <c r="E2">
        <f>B2/B$54</f>
        <v>0.009107766160132641</v>
      </c>
      <c r="F2">
        <f>C2/C$54</f>
        <v>0.007933242171436537</v>
      </c>
      <c r="G2">
        <f>D2/D$54</f>
        <v>0.009940783122925506</v>
      </c>
      <c r="H2">
        <f>C2-B2</f>
        <v>0.450835584</v>
      </c>
      <c r="I2">
        <f>D2-C2</f>
        <v>1.922753024</v>
      </c>
      <c r="J2">
        <f>((C2-B2)/B2)*100</f>
        <v>25.015459976470012</v>
      </c>
      <c r="K2">
        <f>((D2-C2)/C2)*100</f>
        <v>85.33949837002014</v>
      </c>
    </row>
    <row r="3" spans="1:11" ht="12.75">
      <c r="A3" t="s">
        <v>21</v>
      </c>
      <c r="B3">
        <f>'1980 state ($99)'!$J3/1000000000</f>
        <v>0.379607232</v>
      </c>
      <c r="C3">
        <f>'1990 state ($99)'!$J3/1000000000</f>
        <v>0.39706016</v>
      </c>
      <c r="D3">
        <f>'2000 state ($99)'!$J3/1000000000</f>
        <v>0.67253312</v>
      </c>
      <c r="E3">
        <f aca="true" t="shared" si="0" ref="E3:E52">B3/B$54</f>
        <v>0.001918388910112065</v>
      </c>
      <c r="F3">
        <f aca="true" t="shared" si="1" ref="F3:F52">C3/C$54</f>
        <v>0.0013980851015356675</v>
      </c>
      <c r="G3">
        <f aca="true" t="shared" si="2" ref="G3:G52">D3/D$54</f>
        <v>0.0016010056888650951</v>
      </c>
      <c r="H3">
        <f aca="true" t="shared" si="3" ref="H3:H52">C3-B3</f>
        <v>0.01745292799999998</v>
      </c>
      <c r="I3">
        <f aca="true" t="shared" si="4" ref="I3:I52">D3-C3</f>
        <v>0.27547296</v>
      </c>
      <c r="J3">
        <f aca="true" t="shared" si="5" ref="J3:J52">((C3-B3)/B3)*100</f>
        <v>4.597627897668708</v>
      </c>
      <c r="K3">
        <f aca="true" t="shared" si="6" ref="K3:K52">((D3-C3)/C3)*100</f>
        <v>69.37814158942565</v>
      </c>
    </row>
    <row r="4" spans="1:11" ht="12.75">
      <c r="A4" t="s">
        <v>23</v>
      </c>
      <c r="B4">
        <f>'1980 state ($99)'!$J4/1000000000</f>
        <v>2.690386432</v>
      </c>
      <c r="C4">
        <f>'1990 state ($99)'!$J4/1000000000</f>
        <v>3.231756288</v>
      </c>
      <c r="D4">
        <f>'2000 state ($99)'!$J4/1000000000</f>
        <v>6.5542144</v>
      </c>
      <c r="E4">
        <f t="shared" si="0"/>
        <v>0.013596177996589819</v>
      </c>
      <c r="F4">
        <f t="shared" si="1"/>
        <v>0.011379309165762215</v>
      </c>
      <c r="G4">
        <f t="shared" si="2"/>
        <v>0.01560270301697785</v>
      </c>
      <c r="H4">
        <f t="shared" si="3"/>
        <v>0.5413698560000002</v>
      </c>
      <c r="I4">
        <f t="shared" si="4"/>
        <v>3.322458112</v>
      </c>
      <c r="J4">
        <f t="shared" si="5"/>
        <v>20.122382775977375</v>
      </c>
      <c r="K4">
        <f t="shared" si="6"/>
        <v>102.80657994963262</v>
      </c>
    </row>
    <row r="5" spans="1:11" ht="12.75">
      <c r="A5" t="s">
        <v>25</v>
      </c>
      <c r="B5">
        <f>'1980 state ($99)'!$J5/1000000000</f>
        <v>0.650788864</v>
      </c>
      <c r="C5">
        <f>'1990 state ($99)'!$J5/1000000000</f>
        <v>1.167047424</v>
      </c>
      <c r="D5">
        <f>'2000 state ($99)'!$J5/1000000000</f>
        <v>2.090370944</v>
      </c>
      <c r="E5">
        <f t="shared" si="0"/>
        <v>0.0032888365507273286</v>
      </c>
      <c r="F5">
        <f t="shared" si="1"/>
        <v>0.004109280609467288</v>
      </c>
      <c r="G5">
        <f t="shared" si="2"/>
        <v>0.004976254215082076</v>
      </c>
      <c r="H5">
        <f t="shared" si="3"/>
        <v>0.5162585599999999</v>
      </c>
      <c r="I5">
        <f t="shared" si="4"/>
        <v>0.9233235200000001</v>
      </c>
      <c r="J5">
        <f t="shared" si="5"/>
        <v>79.32811831273129</v>
      </c>
      <c r="K5">
        <f t="shared" si="6"/>
        <v>79.11619536722444</v>
      </c>
    </row>
    <row r="6" spans="1:11" ht="12.75">
      <c r="A6" t="s">
        <v>27</v>
      </c>
      <c r="B6">
        <f>'1980 state ($99)'!$J6/1000000000</f>
        <v>38.0673024</v>
      </c>
      <c r="C6">
        <f>'1990 state ($99)'!$J6/1000000000</f>
        <v>63.727050752</v>
      </c>
      <c r="D6">
        <f>'2000 state ($99)'!$J6/1000000000</f>
        <v>78.659928064</v>
      </c>
      <c r="E6">
        <f t="shared" si="0"/>
        <v>0.1923775012854402</v>
      </c>
      <c r="F6">
        <f t="shared" si="1"/>
        <v>0.22438876824403273</v>
      </c>
      <c r="G6">
        <f t="shared" si="2"/>
        <v>0.1872547069744062</v>
      </c>
      <c r="H6">
        <f t="shared" si="3"/>
        <v>25.659748351999994</v>
      </c>
      <c r="I6">
        <f t="shared" si="4"/>
        <v>14.932877312000002</v>
      </c>
      <c r="J6">
        <f t="shared" si="5"/>
        <v>67.40626925011632</v>
      </c>
      <c r="K6">
        <f t="shared" si="6"/>
        <v>23.4325567177316</v>
      </c>
    </row>
    <row r="7" spans="1:11" ht="12.75">
      <c r="A7" t="s">
        <v>29</v>
      </c>
      <c r="B7">
        <f>'1980 state ($99)'!$J7/1000000000</f>
        <v>3.373017856</v>
      </c>
      <c r="C7">
        <f>'1990 state ($99)'!$J7/1000000000</f>
        <v>3.073462784</v>
      </c>
      <c r="D7">
        <f>'2000 state ($99)'!$J7/1000000000</f>
        <v>8.560170496</v>
      </c>
      <c r="E7">
        <f t="shared" si="0"/>
        <v>0.017045934595261804</v>
      </c>
      <c r="F7">
        <f t="shared" si="1"/>
        <v>0.010821943275383598</v>
      </c>
      <c r="G7">
        <f t="shared" si="2"/>
        <v>0.020378002590788605</v>
      </c>
      <c r="H7">
        <f t="shared" si="3"/>
        <v>-0.299555072</v>
      </c>
      <c r="I7">
        <f t="shared" si="4"/>
        <v>5.486707711999999</v>
      </c>
      <c r="J7">
        <f t="shared" si="5"/>
        <v>-8.880921619408113</v>
      </c>
      <c r="K7">
        <f t="shared" si="6"/>
        <v>178.5187619828358</v>
      </c>
    </row>
    <row r="8" spans="1:11" ht="12.75">
      <c r="A8" t="s">
        <v>31</v>
      </c>
      <c r="B8">
        <f>'1980 state ($99)'!$J8/1000000000</f>
        <v>4.288072448</v>
      </c>
      <c r="C8">
        <f>'1990 state ($99)'!$J8/1000000000</f>
        <v>8.098544128</v>
      </c>
      <c r="D8">
        <f>'2000 state ($99)'!$J8/1000000000</f>
        <v>8.226069504</v>
      </c>
      <c r="E8">
        <f t="shared" si="0"/>
        <v>0.02167026846843712</v>
      </c>
      <c r="F8">
        <f t="shared" si="1"/>
        <v>0.028515713813962004</v>
      </c>
      <c r="G8">
        <f t="shared" si="2"/>
        <v>0.019582655011702133</v>
      </c>
      <c r="H8">
        <f t="shared" si="3"/>
        <v>3.81047168</v>
      </c>
      <c r="I8">
        <f t="shared" si="4"/>
        <v>0.12752537599999947</v>
      </c>
      <c r="J8">
        <f t="shared" si="5"/>
        <v>88.86211056851994</v>
      </c>
      <c r="K8">
        <f t="shared" si="6"/>
        <v>1.5746703850028025</v>
      </c>
    </row>
    <row r="9" spans="1:11" ht="12.75">
      <c r="A9" t="s">
        <v>33</v>
      </c>
      <c r="B9">
        <f>'1980 state ($99)'!$J9/1000000000</f>
        <v>0.582245824</v>
      </c>
      <c r="C9">
        <f>'1990 state ($99)'!$J9/1000000000</f>
        <v>0.891791488</v>
      </c>
      <c r="D9">
        <f>'2000 state ($99)'!$J9/1000000000</f>
        <v>1.198751488</v>
      </c>
      <c r="E9">
        <f t="shared" si="0"/>
        <v>0.0029424463960704026</v>
      </c>
      <c r="F9">
        <f t="shared" si="1"/>
        <v>0.0031400793095160287</v>
      </c>
      <c r="G9">
        <f t="shared" si="2"/>
        <v>0.0028537002784688108</v>
      </c>
      <c r="H9">
        <f t="shared" si="3"/>
        <v>0.30954566399999994</v>
      </c>
      <c r="I9">
        <f t="shared" si="4"/>
        <v>0.3069600000000001</v>
      </c>
      <c r="J9">
        <f t="shared" si="5"/>
        <v>53.164084865982645</v>
      </c>
      <c r="K9">
        <f t="shared" si="6"/>
        <v>34.42060213967866</v>
      </c>
    </row>
    <row r="10" spans="1:11" ht="12.75">
      <c r="A10" t="s">
        <v>157</v>
      </c>
      <c r="B10">
        <f>'1980 state ($99)'!$J10/1000000000</f>
        <v>0.987615872</v>
      </c>
      <c r="C10">
        <f>'1990 state ($99)'!$J10/1000000000</f>
        <v>1.22586304</v>
      </c>
      <c r="D10">
        <f>'2000 state ($99)'!$J10/1000000000</f>
        <v>1.412150912</v>
      </c>
      <c r="E10">
        <f t="shared" si="0"/>
        <v>0.0049910306669169475</v>
      </c>
      <c r="F10">
        <f t="shared" si="1"/>
        <v>0.004316375767206717</v>
      </c>
      <c r="G10">
        <f t="shared" si="2"/>
        <v>0.003361710488916936</v>
      </c>
      <c r="H10">
        <f t="shared" si="3"/>
        <v>0.2382471679999999</v>
      </c>
      <c r="I10">
        <f t="shared" si="4"/>
        <v>0.18628787200000008</v>
      </c>
      <c r="J10">
        <f t="shared" si="5"/>
        <v>24.12346487683826</v>
      </c>
      <c r="K10">
        <f t="shared" si="6"/>
        <v>15.196466972362597</v>
      </c>
    </row>
    <row r="11" spans="1:11" ht="12.75">
      <c r="A11" t="s">
        <v>36</v>
      </c>
      <c r="B11">
        <f>'1980 state ($99)'!$J11/1000000000</f>
        <v>8.611905536</v>
      </c>
      <c r="C11">
        <f>'1990 state ($99)'!$J11/1000000000</f>
        <v>11.832546304</v>
      </c>
      <c r="D11">
        <f>'2000 state ($99)'!$J11/1000000000</f>
        <v>19.615412224</v>
      </c>
      <c r="E11">
        <f t="shared" si="0"/>
        <v>0.043521257453796605</v>
      </c>
      <c r="F11">
        <f t="shared" si="1"/>
        <v>0.041663476640047006</v>
      </c>
      <c r="G11">
        <f t="shared" si="2"/>
        <v>0.04669567286152083</v>
      </c>
      <c r="H11">
        <f t="shared" si="3"/>
        <v>3.220640767999999</v>
      </c>
      <c r="I11">
        <f t="shared" si="4"/>
        <v>7.782865920000001</v>
      </c>
      <c r="J11">
        <f t="shared" si="5"/>
        <v>37.39753942419462</v>
      </c>
      <c r="K11">
        <f t="shared" si="6"/>
        <v>65.77507258407262</v>
      </c>
    </row>
    <row r="12" spans="1:11" ht="12.75">
      <c r="A12" t="s">
        <v>38</v>
      </c>
      <c r="B12">
        <f>'1980 state ($99)'!$J12/1000000000</f>
        <v>3.629056</v>
      </c>
      <c r="C12">
        <f>'1990 state ($99)'!$J12/1000000000</f>
        <v>5.302925824</v>
      </c>
      <c r="D12">
        <f>'2000 state ($99)'!$J12/1000000000</f>
        <v>10.490105856</v>
      </c>
      <c r="E12">
        <f t="shared" si="0"/>
        <v>0.01833985287344486</v>
      </c>
      <c r="F12">
        <f t="shared" si="1"/>
        <v>0.018672086338461034</v>
      </c>
      <c r="G12">
        <f t="shared" si="2"/>
        <v>0.024972330213645165</v>
      </c>
      <c r="H12">
        <f t="shared" si="3"/>
        <v>1.673869824</v>
      </c>
      <c r="I12">
        <f t="shared" si="4"/>
        <v>5.187180032</v>
      </c>
      <c r="J12">
        <f t="shared" si="5"/>
        <v>46.1241111738149</v>
      </c>
      <c r="K12">
        <f t="shared" si="6"/>
        <v>97.81732206254597</v>
      </c>
    </row>
    <row r="13" spans="1:11" ht="12.75">
      <c r="A13" t="s">
        <v>40</v>
      </c>
      <c r="B13">
        <f>'1980 state ($99)'!$J13/1000000000</f>
        <v>1.806276224</v>
      </c>
      <c r="C13">
        <f>'1990 state ($99)'!$J13/1000000000</f>
        <v>2.70241152</v>
      </c>
      <c r="D13">
        <f>'2000 state ($99)'!$J13/1000000000</f>
        <v>2.905577472</v>
      </c>
      <c r="E13">
        <f t="shared" si="0"/>
        <v>0.009128225135396514</v>
      </c>
      <c r="F13">
        <f t="shared" si="1"/>
        <v>0.009515437873017422</v>
      </c>
      <c r="G13">
        <f t="shared" si="2"/>
        <v>0.006916902564010918</v>
      </c>
      <c r="H13">
        <f t="shared" si="3"/>
        <v>0.896135296</v>
      </c>
      <c r="I13">
        <f t="shared" si="4"/>
        <v>0.20316595199999998</v>
      </c>
      <c r="J13">
        <f t="shared" si="5"/>
        <v>49.612306473010406</v>
      </c>
      <c r="K13">
        <f t="shared" si="6"/>
        <v>7.51795018991038</v>
      </c>
    </row>
    <row r="14" spans="1:11" ht="12.75">
      <c r="A14" t="s">
        <v>42</v>
      </c>
      <c r="B14">
        <f>'1980 state ($99)'!$J14/1000000000</f>
        <v>0.428736544</v>
      </c>
      <c r="C14">
        <f>'1990 state ($99)'!$J14/1000000000</f>
        <v>0.652517888</v>
      </c>
      <c r="D14">
        <f>'2000 state ($99)'!$J14/1000000000</f>
        <v>1.548928</v>
      </c>
      <c r="E14">
        <f t="shared" si="0"/>
        <v>0.0021666695522001363</v>
      </c>
      <c r="F14">
        <f t="shared" si="1"/>
        <v>0.0022975751022170526</v>
      </c>
      <c r="G14">
        <f t="shared" si="2"/>
        <v>0.00368731660329596</v>
      </c>
      <c r="H14">
        <f t="shared" si="3"/>
        <v>0.223781344</v>
      </c>
      <c r="I14">
        <f t="shared" si="4"/>
        <v>0.8964101120000001</v>
      </c>
      <c r="J14">
        <f t="shared" si="5"/>
        <v>52.19553759336176</v>
      </c>
      <c r="K14">
        <f t="shared" si="6"/>
        <v>137.37709394412803</v>
      </c>
    </row>
    <row r="15" spans="1:11" ht="12.75">
      <c r="A15" t="s">
        <v>44</v>
      </c>
      <c r="B15">
        <f>'1980 state ($99)'!$J15/1000000000</f>
        <v>9.924210688</v>
      </c>
      <c r="C15">
        <f>'1990 state ($99)'!$J15/1000000000</f>
        <v>11.869473792</v>
      </c>
      <c r="D15">
        <f>'2000 state ($99)'!$J15/1000000000</f>
        <v>19.707949056</v>
      </c>
      <c r="E15">
        <f t="shared" si="0"/>
        <v>0.05015314282915144</v>
      </c>
      <c r="F15">
        <f t="shared" si="1"/>
        <v>0.04179350169924695</v>
      </c>
      <c r="G15">
        <f t="shared" si="2"/>
        <v>0.04691596237597857</v>
      </c>
      <c r="H15">
        <f t="shared" si="3"/>
        <v>1.9452631040000004</v>
      </c>
      <c r="I15">
        <f t="shared" si="4"/>
        <v>7.8384752639999995</v>
      </c>
      <c r="J15">
        <f t="shared" si="5"/>
        <v>19.601187088381174</v>
      </c>
      <c r="K15">
        <f t="shared" si="6"/>
        <v>66.03894495544625</v>
      </c>
    </row>
    <row r="16" spans="1:11" ht="12.75">
      <c r="A16" t="s">
        <v>46</v>
      </c>
      <c r="B16">
        <f>'1980 state ($99)'!$J16/1000000000</f>
        <v>3.012318464</v>
      </c>
      <c r="C16">
        <f>'1990 state ($99)'!$J16/1000000000</f>
        <v>3.314499584</v>
      </c>
      <c r="D16">
        <f>'2000 state ($99)'!$J16/1000000000</f>
        <v>6.1288192</v>
      </c>
      <c r="E16">
        <f t="shared" si="0"/>
        <v>0.015223098634389054</v>
      </c>
      <c r="F16">
        <f t="shared" si="1"/>
        <v>0.011670655870980779</v>
      </c>
      <c r="G16">
        <f t="shared" si="2"/>
        <v>0.01459002406487523</v>
      </c>
      <c r="H16">
        <f t="shared" si="3"/>
        <v>0.3021811200000002</v>
      </c>
      <c r="I16">
        <f t="shared" si="4"/>
        <v>2.8143196159999997</v>
      </c>
      <c r="J16">
        <f t="shared" si="5"/>
        <v>10.031513055851992</v>
      </c>
      <c r="K16">
        <f t="shared" si="6"/>
        <v>84.90933682977345</v>
      </c>
    </row>
    <row r="17" spans="1:11" ht="12.75">
      <c r="A17" t="s">
        <v>48</v>
      </c>
      <c r="B17">
        <f>'1980 state ($99)'!$J17/1000000000</f>
        <v>1.432509056</v>
      </c>
      <c r="C17">
        <f>'1990 state ($99)'!$J17/1000000000</f>
        <v>1.7021152</v>
      </c>
      <c r="D17">
        <f>'2000 state ($99)'!$J17/1000000000</f>
        <v>3.070541312</v>
      </c>
      <c r="E17">
        <f t="shared" si="0"/>
        <v>0.007239349661983001</v>
      </c>
      <c r="F17">
        <f t="shared" si="1"/>
        <v>0.005993303136273866</v>
      </c>
      <c r="G17">
        <f t="shared" si="2"/>
        <v>0.007309608942987511</v>
      </c>
      <c r="H17">
        <f t="shared" si="3"/>
        <v>0.26960614399999994</v>
      </c>
      <c r="I17">
        <f t="shared" si="4"/>
        <v>1.368426112</v>
      </c>
      <c r="J17">
        <f t="shared" si="5"/>
        <v>18.820554248558967</v>
      </c>
      <c r="K17">
        <f t="shared" si="6"/>
        <v>80.39562257595726</v>
      </c>
    </row>
    <row r="18" spans="1:11" ht="12.75">
      <c r="A18" t="s">
        <v>50</v>
      </c>
      <c r="B18">
        <f>'1980 state ($99)'!$J18/1000000000</f>
        <v>1.765733888</v>
      </c>
      <c r="C18">
        <f>'1990 state ($99)'!$J18/1000000000</f>
        <v>1.938567168</v>
      </c>
      <c r="D18">
        <f>'2000 state ($99)'!$J18/1000000000</f>
        <v>2.932505088</v>
      </c>
      <c r="E18">
        <f t="shared" si="0"/>
        <v>0.00892333976647805</v>
      </c>
      <c r="F18">
        <f t="shared" si="1"/>
        <v>0.006825872119496933</v>
      </c>
      <c r="G18">
        <f t="shared" si="2"/>
        <v>0.00698100537935416</v>
      </c>
      <c r="H18">
        <f t="shared" si="3"/>
        <v>0.1728332800000001</v>
      </c>
      <c r="I18">
        <f t="shared" si="4"/>
        <v>0.99393792</v>
      </c>
      <c r="J18">
        <f t="shared" si="5"/>
        <v>9.788183891954622</v>
      </c>
      <c r="K18">
        <f t="shared" si="6"/>
        <v>51.27178136548323</v>
      </c>
    </row>
    <row r="19" spans="1:11" ht="12.75">
      <c r="A19" t="s">
        <v>52</v>
      </c>
      <c r="B19">
        <f>'1980 state ($99)'!$J19/1000000000</f>
        <v>1.278161536</v>
      </c>
      <c r="C19">
        <f>'1990 state ($99)'!$J19/1000000000</f>
        <v>1.89164736</v>
      </c>
      <c r="D19">
        <f>'2000 state ($99)'!$J19/1000000000</f>
        <v>3.814249728</v>
      </c>
      <c r="E19">
        <f t="shared" si="0"/>
        <v>0.006459336675635839</v>
      </c>
      <c r="F19">
        <f t="shared" si="1"/>
        <v>0.006660663188609196</v>
      </c>
      <c r="G19">
        <f t="shared" si="2"/>
        <v>0.009080051720397268</v>
      </c>
      <c r="H19">
        <f t="shared" si="3"/>
        <v>0.6134858240000001</v>
      </c>
      <c r="I19">
        <f t="shared" si="4"/>
        <v>1.922602368</v>
      </c>
      <c r="J19">
        <f t="shared" si="5"/>
        <v>47.997518836304586</v>
      </c>
      <c r="K19">
        <f t="shared" si="6"/>
        <v>101.63640478952694</v>
      </c>
    </row>
    <row r="20" spans="1:11" ht="12.75">
      <c r="A20" t="s">
        <v>54</v>
      </c>
      <c r="B20">
        <f>'1980 state ($99)'!$J20/1000000000</f>
        <v>2.2161664</v>
      </c>
      <c r="C20">
        <f>'1990 state ($99)'!$J20/1000000000</f>
        <v>2.03912832</v>
      </c>
      <c r="D20">
        <f>'2000 state ($99)'!$J20/1000000000</f>
        <v>3.485700096</v>
      </c>
      <c r="E20">
        <f t="shared" si="0"/>
        <v>0.011199652394196163</v>
      </c>
      <c r="F20">
        <f t="shared" si="1"/>
        <v>0.00717995712365465</v>
      </c>
      <c r="G20">
        <f t="shared" si="2"/>
        <v>0.008297919488892396</v>
      </c>
      <c r="H20">
        <f t="shared" si="3"/>
        <v>-0.17703808</v>
      </c>
      <c r="I20">
        <f t="shared" si="4"/>
        <v>1.4465717759999999</v>
      </c>
      <c r="J20">
        <f t="shared" si="5"/>
        <v>-7.988483175270593</v>
      </c>
      <c r="K20">
        <f t="shared" si="6"/>
        <v>70.94069371759791</v>
      </c>
    </row>
    <row r="21" spans="1:11" ht="12.75">
      <c r="A21" t="s">
        <v>56</v>
      </c>
      <c r="B21">
        <f>'1980 state ($99)'!$J21/1000000000</f>
        <v>0.539102592</v>
      </c>
      <c r="C21">
        <f>'1990 state ($99)'!$J21/1000000000</f>
        <v>1.367156992</v>
      </c>
      <c r="D21">
        <f>'2000 state ($99)'!$J21/1000000000</f>
        <v>1.591701248</v>
      </c>
      <c r="E21">
        <f t="shared" si="0"/>
        <v>0.002724417099370407</v>
      </c>
      <c r="F21">
        <f t="shared" si="1"/>
        <v>0.004813884681796123</v>
      </c>
      <c r="G21">
        <f t="shared" si="2"/>
        <v>0.0037891409021189493</v>
      </c>
      <c r="H21">
        <f t="shared" si="3"/>
        <v>0.8280544</v>
      </c>
      <c r="I21">
        <f t="shared" si="4"/>
        <v>0.22454425599999994</v>
      </c>
      <c r="J21">
        <f t="shared" si="5"/>
        <v>153.5986679136575</v>
      </c>
      <c r="K21">
        <f t="shared" si="6"/>
        <v>16.424174934841716</v>
      </c>
    </row>
    <row r="22" spans="1:11" ht="12.75">
      <c r="A22" t="s">
        <v>58</v>
      </c>
      <c r="B22">
        <f>'1980 state ($99)'!$J22/1000000000</f>
        <v>4.525458432</v>
      </c>
      <c r="C22">
        <f>'1990 state ($99)'!$J22/1000000000</f>
        <v>7.418500096</v>
      </c>
      <c r="D22">
        <f>'2000 state ($99)'!$J22/1000000000</f>
        <v>9.560833024</v>
      </c>
      <c r="E22">
        <f t="shared" si="0"/>
        <v>0.022869925905737047</v>
      </c>
      <c r="F22">
        <f t="shared" si="1"/>
        <v>0.026121216643741136</v>
      </c>
      <c r="G22">
        <f t="shared" si="2"/>
        <v>0.022760140142560226</v>
      </c>
      <c r="H22">
        <f t="shared" si="3"/>
        <v>2.893041664</v>
      </c>
      <c r="I22">
        <f t="shared" si="4"/>
        <v>2.142332928000001</v>
      </c>
      <c r="J22">
        <f t="shared" si="5"/>
        <v>63.92814578834696</v>
      </c>
      <c r="K22">
        <f t="shared" si="6"/>
        <v>28.878248975896504</v>
      </c>
    </row>
    <row r="23" spans="1:11" ht="12.75">
      <c r="A23" t="s">
        <v>60</v>
      </c>
      <c r="B23">
        <f>'1980 state ($99)'!$J23/1000000000</f>
        <v>5.11510784</v>
      </c>
      <c r="C23">
        <f>'1990 state ($99)'!$J23/1000000000</f>
        <v>11.840002048</v>
      </c>
      <c r="D23">
        <f>'2000 state ($99)'!$J23/1000000000</f>
        <v>14.027061248</v>
      </c>
      <c r="E23">
        <f t="shared" si="0"/>
        <v>0.02584978716707715</v>
      </c>
      <c r="F23">
        <f t="shared" si="1"/>
        <v>0.041689728995879596</v>
      </c>
      <c r="G23">
        <f t="shared" si="2"/>
        <v>0.033392266028633835</v>
      </c>
      <c r="H23">
        <f t="shared" si="3"/>
        <v>6.724894208</v>
      </c>
      <c r="I23">
        <f t="shared" si="4"/>
        <v>2.1870592</v>
      </c>
      <c r="J23">
        <f t="shared" si="5"/>
        <v>131.47121074186384</v>
      </c>
      <c r="K23">
        <f t="shared" si="6"/>
        <v>18.47178058866498</v>
      </c>
    </row>
    <row r="24" spans="1:11" ht="12.75">
      <c r="A24" t="s">
        <v>62</v>
      </c>
      <c r="B24">
        <f>'1980 state ($99)'!$J24/1000000000</f>
        <v>10.390330368</v>
      </c>
      <c r="C24">
        <f>'1990 state ($99)'!$J24/1000000000</f>
        <v>9.924272128</v>
      </c>
      <c r="D24">
        <f>'2000 state ($99)'!$J24/1000000000</f>
        <v>17.592858624</v>
      </c>
      <c r="E24">
        <f t="shared" si="0"/>
        <v>0.05250873236886017</v>
      </c>
      <c r="F24">
        <f t="shared" si="1"/>
        <v>0.03494426891316035</v>
      </c>
      <c r="G24">
        <f t="shared" si="2"/>
        <v>0.04188086192754842</v>
      </c>
      <c r="H24">
        <f t="shared" si="3"/>
        <v>-0.4660582400000006</v>
      </c>
      <c r="I24">
        <f t="shared" si="4"/>
        <v>7.668586496000001</v>
      </c>
      <c r="J24">
        <f t="shared" si="5"/>
        <v>-4.4854997241989585</v>
      </c>
      <c r="K24">
        <f t="shared" si="6"/>
        <v>77.27102196607562</v>
      </c>
    </row>
    <row r="25" spans="1:11" ht="12.75">
      <c r="A25" t="s">
        <v>64</v>
      </c>
      <c r="B25">
        <f>'1980 state ($99)'!$J25/1000000000</f>
        <v>4.107958272</v>
      </c>
      <c r="C25">
        <f>'1990 state ($99)'!$J25/1000000000</f>
        <v>4.137303552</v>
      </c>
      <c r="D25">
        <f>'2000 state ($99)'!$J25/1000000000</f>
        <v>7.665030144</v>
      </c>
      <c r="E25">
        <f t="shared" si="0"/>
        <v>0.02076004071547278</v>
      </c>
      <c r="F25">
        <f t="shared" si="1"/>
        <v>0.014567823819397537</v>
      </c>
      <c r="G25">
        <f t="shared" si="2"/>
        <v>0.018247066948712413</v>
      </c>
      <c r="H25">
        <f t="shared" si="3"/>
        <v>0.029345279999999363</v>
      </c>
      <c r="I25">
        <f t="shared" si="4"/>
        <v>3.5277265920000005</v>
      </c>
      <c r="J25">
        <f t="shared" si="5"/>
        <v>0.7143519494834674</v>
      </c>
      <c r="K25">
        <f t="shared" si="6"/>
        <v>85.26632256157937</v>
      </c>
    </row>
    <row r="26" spans="1:11" ht="12.75">
      <c r="A26" t="s">
        <v>66</v>
      </c>
      <c r="B26">
        <f>'1980 state ($99)'!$J26/1000000000</f>
        <v>1.007276608</v>
      </c>
      <c r="C26">
        <f>'1990 state ($99)'!$J26/1000000000</f>
        <v>1.105440512</v>
      </c>
      <c r="D26">
        <f>'2000 state ($99)'!$J26/1000000000</f>
        <v>2.002671872</v>
      </c>
      <c r="E26">
        <f t="shared" si="0"/>
        <v>0.005090388462890237</v>
      </c>
      <c r="F26">
        <f t="shared" si="1"/>
        <v>0.0038923570434796586</v>
      </c>
      <c r="G26">
        <f t="shared" si="2"/>
        <v>0.004767481280330268</v>
      </c>
      <c r="H26">
        <f t="shared" si="3"/>
        <v>0.09816390399999997</v>
      </c>
      <c r="I26">
        <f t="shared" si="4"/>
        <v>0.8972313600000001</v>
      </c>
      <c r="J26">
        <f t="shared" si="5"/>
        <v>9.745476388547283</v>
      </c>
      <c r="K26">
        <f t="shared" si="6"/>
        <v>81.16505142160017</v>
      </c>
    </row>
    <row r="27" spans="1:11" ht="12.75">
      <c r="A27" t="s">
        <v>68</v>
      </c>
      <c r="B27">
        <f>'1980 state ($99)'!$J27/1000000000</f>
        <v>2.607953152</v>
      </c>
      <c r="C27">
        <f>'1990 state ($99)'!$J27/1000000000</f>
        <v>3.644891392</v>
      </c>
      <c r="D27">
        <f>'2000 state ($99)'!$J27/1000000000</f>
        <v>6.11229184</v>
      </c>
      <c r="E27">
        <f t="shared" si="0"/>
        <v>0.013179591912749975</v>
      </c>
      <c r="F27">
        <f t="shared" si="1"/>
        <v>0.012833995613840483</v>
      </c>
      <c r="G27">
        <f t="shared" si="2"/>
        <v>0.01455067968673974</v>
      </c>
      <c r="H27">
        <f t="shared" si="3"/>
        <v>1.03693824</v>
      </c>
      <c r="I27">
        <f t="shared" si="4"/>
        <v>2.4674004480000002</v>
      </c>
      <c r="J27">
        <f t="shared" si="5"/>
        <v>39.76061606799907</v>
      </c>
      <c r="K27">
        <f t="shared" si="6"/>
        <v>67.6947591199996</v>
      </c>
    </row>
    <row r="28" spans="1:11" ht="12.75">
      <c r="A28" t="s">
        <v>70</v>
      </c>
      <c r="B28">
        <f>'1980 state ($99)'!$J28/1000000000</f>
        <v>0.428192928</v>
      </c>
      <c r="C28">
        <f>'1990 state ($99)'!$J28/1000000000</f>
        <v>0.490939264</v>
      </c>
      <c r="D28">
        <f>'2000 state ($99)'!$J28/1000000000</f>
        <v>1.037627648</v>
      </c>
      <c r="E28">
        <f t="shared" si="0"/>
        <v>0.0021639223260731077</v>
      </c>
      <c r="F28">
        <f t="shared" si="1"/>
        <v>0.0017286420041670407</v>
      </c>
      <c r="G28">
        <f t="shared" si="2"/>
        <v>0.0024701352512894958</v>
      </c>
      <c r="H28">
        <f t="shared" si="3"/>
        <v>0.06274633600000001</v>
      </c>
      <c r="I28">
        <f t="shared" si="4"/>
        <v>0.546688384</v>
      </c>
      <c r="J28">
        <f t="shared" si="5"/>
        <v>14.65375345946863</v>
      </c>
      <c r="K28">
        <f t="shared" si="6"/>
        <v>111.35560426472632</v>
      </c>
    </row>
    <row r="29" spans="1:11" ht="12.75">
      <c r="A29" t="s">
        <v>72</v>
      </c>
      <c r="B29">
        <f>'1980 state ($99)'!$J29/1000000000</f>
        <v>0.76376224</v>
      </c>
      <c r="C29">
        <f>'1990 state ($99)'!$J29/1000000000</f>
        <v>0.853186688</v>
      </c>
      <c r="D29">
        <f>'2000 state ($99)'!$J29/1000000000</f>
        <v>1.674232704</v>
      </c>
      <c r="E29">
        <f t="shared" si="0"/>
        <v>0.0038597605305326463</v>
      </c>
      <c r="F29">
        <f t="shared" si="1"/>
        <v>0.003004148281513209</v>
      </c>
      <c r="G29">
        <f t="shared" si="2"/>
        <v>0.003985612015045431</v>
      </c>
      <c r="H29">
        <f t="shared" si="3"/>
        <v>0.08942444799999993</v>
      </c>
      <c r="I29">
        <f t="shared" si="4"/>
        <v>0.821046016</v>
      </c>
      <c r="J29">
        <f t="shared" si="5"/>
        <v>11.708414388226359</v>
      </c>
      <c r="K29">
        <f t="shared" si="6"/>
        <v>96.2328676183002</v>
      </c>
    </row>
    <row r="30" spans="1:11" ht="12.75">
      <c r="A30" t="s">
        <v>74</v>
      </c>
      <c r="B30">
        <f>'1980 state ($99)'!$J30/1000000000</f>
        <v>0.817402432</v>
      </c>
      <c r="C30">
        <f>'1990 state ($99)'!$J30/1000000000</f>
        <v>0.932990656</v>
      </c>
      <c r="D30">
        <f>'2000 state ($99)'!$J30/1000000000</f>
        <v>2.297021184</v>
      </c>
      <c r="E30">
        <f t="shared" si="0"/>
        <v>0.004130837424739661</v>
      </c>
      <c r="F30">
        <f t="shared" si="1"/>
        <v>0.003285145344286339</v>
      </c>
      <c r="G30">
        <f t="shared" si="2"/>
        <v>0.0054681975856113035</v>
      </c>
      <c r="H30">
        <f t="shared" si="3"/>
        <v>0.11558822400000002</v>
      </c>
      <c r="I30">
        <f t="shared" si="4"/>
        <v>1.3640305280000002</v>
      </c>
      <c r="J30">
        <f t="shared" si="5"/>
        <v>14.140920001569071</v>
      </c>
      <c r="K30">
        <f t="shared" si="6"/>
        <v>146.1998058853014</v>
      </c>
    </row>
    <row r="31" spans="1:11" ht="12.75">
      <c r="A31" t="s">
        <v>158</v>
      </c>
      <c r="B31">
        <f>'1980 state ($99)'!$J31/1000000000</f>
        <v>0.638592448</v>
      </c>
      <c r="C31">
        <f>'1990 state ($99)'!$J31/1000000000</f>
        <v>1.596936704</v>
      </c>
      <c r="D31">
        <f>'2000 state ($99)'!$J31/1000000000</f>
        <v>1.743287424</v>
      </c>
      <c r="E31">
        <f t="shared" si="0"/>
        <v>0.0032272005564017163</v>
      </c>
      <c r="F31">
        <f t="shared" si="1"/>
        <v>0.005622960042019512</v>
      </c>
      <c r="G31">
        <f t="shared" si="2"/>
        <v>0.004150000944415908</v>
      </c>
      <c r="H31">
        <f t="shared" si="3"/>
        <v>0.958344256</v>
      </c>
      <c r="I31">
        <f t="shared" si="4"/>
        <v>0.14635072000000005</v>
      </c>
      <c r="J31">
        <f t="shared" si="5"/>
        <v>150.0713419022456</v>
      </c>
      <c r="K31">
        <f t="shared" si="6"/>
        <v>9.164465919871551</v>
      </c>
    </row>
    <row r="32" spans="1:11" ht="12.75">
      <c r="A32" t="s">
        <v>77</v>
      </c>
      <c r="B32">
        <f>'1980 state ($99)'!$J32/1000000000</f>
        <v>8.955282432</v>
      </c>
      <c r="C32">
        <f>'1990 state ($99)'!$J32/1000000000</f>
        <v>15.01003264</v>
      </c>
      <c r="D32">
        <f>'2000 state ($99)'!$J32/1000000000</f>
        <v>17.601245184</v>
      </c>
      <c r="E32">
        <f t="shared" si="0"/>
        <v>0.04525655218410118</v>
      </c>
      <c r="F32">
        <f t="shared" si="1"/>
        <v>0.05285169634633725</v>
      </c>
      <c r="G32">
        <f t="shared" si="2"/>
        <v>0.04190082663987368</v>
      </c>
      <c r="H32">
        <f t="shared" si="3"/>
        <v>6.054750208</v>
      </c>
      <c r="I32">
        <f t="shared" si="4"/>
        <v>2.5912125439999993</v>
      </c>
      <c r="J32">
        <f t="shared" si="5"/>
        <v>67.61093526614526</v>
      </c>
      <c r="K32">
        <f t="shared" si="6"/>
        <v>17.263203925984264</v>
      </c>
    </row>
    <row r="33" spans="1:11" ht="12.75">
      <c r="A33" t="s">
        <v>79</v>
      </c>
      <c r="B33">
        <f>'1980 state ($99)'!$J33/1000000000</f>
        <v>0.843683584</v>
      </c>
      <c r="C33">
        <f>'1990 state ($99)'!$J33/1000000000</f>
        <v>1.122229888</v>
      </c>
      <c r="D33">
        <f>'2000 state ($99)'!$J33/1000000000</f>
        <v>2.145111168</v>
      </c>
      <c r="E33">
        <f t="shared" si="0"/>
        <v>0.0042636522562067534</v>
      </c>
      <c r="F33">
        <f t="shared" si="1"/>
        <v>0.003951473970369731</v>
      </c>
      <c r="G33">
        <f t="shared" si="2"/>
        <v>0.005106566622646107</v>
      </c>
      <c r="H33">
        <f t="shared" si="3"/>
        <v>0.2785463039999999</v>
      </c>
      <c r="I33">
        <f t="shared" si="4"/>
        <v>1.0228812800000002</v>
      </c>
      <c r="J33">
        <f t="shared" si="5"/>
        <v>33.015494112067486</v>
      </c>
      <c r="K33">
        <f t="shared" si="6"/>
        <v>91.14721421498982</v>
      </c>
    </row>
    <row r="34" spans="1:11" ht="12.75">
      <c r="A34" t="s">
        <v>81</v>
      </c>
      <c r="B34">
        <f>'1980 state ($99)'!$J34/1000000000</f>
        <v>15.197323264</v>
      </c>
      <c r="C34">
        <f>'1990 state ($99)'!$J34/1000000000</f>
        <v>32.99288064</v>
      </c>
      <c r="D34">
        <f>'2000 state ($99)'!$J34/1000000000</f>
        <v>39.72263936</v>
      </c>
      <c r="E34">
        <f t="shared" si="0"/>
        <v>0.07680142514525563</v>
      </c>
      <c r="F34">
        <f t="shared" si="1"/>
        <v>0.11617094719230597</v>
      </c>
      <c r="G34">
        <f t="shared" si="2"/>
        <v>0.09456214080891145</v>
      </c>
      <c r="H34">
        <f t="shared" si="3"/>
        <v>17.795557376000005</v>
      </c>
      <c r="I34">
        <f t="shared" si="4"/>
        <v>6.7297587199999995</v>
      </c>
      <c r="J34">
        <f t="shared" si="5"/>
        <v>117.0966562128398</v>
      </c>
      <c r="K34">
        <f t="shared" si="6"/>
        <v>20.397608785457052</v>
      </c>
    </row>
    <row r="35" spans="1:11" ht="12.75">
      <c r="A35" t="s">
        <v>159</v>
      </c>
      <c r="B35">
        <f>'1980 state ($99)'!$J35/1000000000</f>
        <v>2.587712512</v>
      </c>
      <c r="C35">
        <f>'1990 state ($99)'!$J35/1000000000</f>
        <v>5.025573376</v>
      </c>
      <c r="D35">
        <f>'2000 state ($99)'!$J35/1000000000</f>
        <v>10.542273536</v>
      </c>
      <c r="E35">
        <f t="shared" si="0"/>
        <v>0.01307730350505818</v>
      </c>
      <c r="F35">
        <f t="shared" si="1"/>
        <v>0.01769550302820587</v>
      </c>
      <c r="G35">
        <f t="shared" si="2"/>
        <v>0.02509651852492847</v>
      </c>
      <c r="H35">
        <f t="shared" si="3"/>
        <v>2.4378608639999997</v>
      </c>
      <c r="I35">
        <f t="shared" si="4"/>
        <v>5.51670016</v>
      </c>
      <c r="J35">
        <f t="shared" si="5"/>
        <v>94.20910756874679</v>
      </c>
      <c r="K35">
        <f t="shared" si="6"/>
        <v>109.77255224936945</v>
      </c>
    </row>
    <row r="36" spans="1:11" ht="12.75">
      <c r="A36" t="s">
        <v>84</v>
      </c>
      <c r="B36">
        <f>'1980 state ($99)'!$J36/1000000000</f>
        <v>0.26074704</v>
      </c>
      <c r="C36">
        <f>'1990 state ($99)'!$J36/1000000000</f>
        <v>0.266344288</v>
      </c>
      <c r="D36">
        <f>'2000 state ($99)'!$J36/1000000000</f>
        <v>0.414378784</v>
      </c>
      <c r="E36">
        <f t="shared" si="0"/>
        <v>0.0013177152269863682</v>
      </c>
      <c r="F36">
        <f t="shared" si="1"/>
        <v>0.0009378225731131652</v>
      </c>
      <c r="G36">
        <f t="shared" si="2"/>
        <v>0.0009864537088210622</v>
      </c>
      <c r="H36">
        <f t="shared" si="3"/>
        <v>0.005597247999999999</v>
      </c>
      <c r="I36">
        <f t="shared" si="4"/>
        <v>0.14803449600000002</v>
      </c>
      <c r="J36">
        <f t="shared" si="5"/>
        <v>2.14661995779511</v>
      </c>
      <c r="K36">
        <f t="shared" si="6"/>
        <v>55.58012792825503</v>
      </c>
    </row>
    <row r="37" spans="1:11" ht="12.75">
      <c r="A37" t="s">
        <v>86</v>
      </c>
      <c r="B37">
        <f>'1980 state ($99)'!$J37/1000000000</f>
        <v>8.087154176</v>
      </c>
      <c r="C37">
        <f>'1990 state ($99)'!$J37/1000000000</f>
        <v>7.822331392</v>
      </c>
      <c r="D37">
        <f>'2000 state ($99)'!$J37/1000000000</f>
        <v>13.320946688</v>
      </c>
      <c r="E37">
        <f t="shared" si="0"/>
        <v>0.0408693659598268</v>
      </c>
      <c r="F37">
        <f t="shared" si="1"/>
        <v>0.027543143533790844</v>
      </c>
      <c r="G37">
        <f t="shared" si="2"/>
        <v>0.0317113176947429</v>
      </c>
      <c r="H37">
        <f t="shared" si="3"/>
        <v>-0.2648227840000006</v>
      </c>
      <c r="I37">
        <f t="shared" si="4"/>
        <v>5.498615296</v>
      </c>
      <c r="J37">
        <f t="shared" si="5"/>
        <v>-3.274610304647178</v>
      </c>
      <c r="K37">
        <f t="shared" si="6"/>
        <v>70.29381677211356</v>
      </c>
    </row>
    <row r="38" spans="1:11" ht="12.75">
      <c r="A38" t="s">
        <v>88</v>
      </c>
      <c r="B38">
        <f>'1980 state ($99)'!$J38/1000000000</f>
        <v>1.766557312</v>
      </c>
      <c r="C38">
        <f>'1990 state ($99)'!$J38/1000000000</f>
        <v>1.71733696</v>
      </c>
      <c r="D38">
        <f>'2000 state ($99)'!$J38/1000000000</f>
        <v>2.6686976</v>
      </c>
      <c r="E38">
        <f t="shared" si="0"/>
        <v>0.008927501034590876</v>
      </c>
      <c r="F38">
        <f t="shared" si="1"/>
        <v>0.006046900343999646</v>
      </c>
      <c r="G38">
        <f t="shared" si="2"/>
        <v>0.006352995729727967</v>
      </c>
      <c r="H38">
        <f t="shared" si="3"/>
        <v>-0.04922035200000008</v>
      </c>
      <c r="I38">
        <f t="shared" si="4"/>
        <v>0.9513606399999999</v>
      </c>
      <c r="J38">
        <f t="shared" si="5"/>
        <v>-2.7862301248678696</v>
      </c>
      <c r="K38">
        <f t="shared" si="6"/>
        <v>55.3974358066573</v>
      </c>
    </row>
    <row r="39" spans="1:11" ht="12.75">
      <c r="A39" t="s">
        <v>90</v>
      </c>
      <c r="B39">
        <f>'1980 state ($99)'!$J39/1000000000</f>
        <v>2.869642496</v>
      </c>
      <c r="C39">
        <f>'1990 state ($99)'!$J39/1000000000</f>
        <v>2.504379392</v>
      </c>
      <c r="D39">
        <f>'2000 state ($99)'!$J39/1000000000</f>
        <v>6.482011648</v>
      </c>
      <c r="E39">
        <f t="shared" si="0"/>
        <v>0.01450206918163431</v>
      </c>
      <c r="F39">
        <f t="shared" si="1"/>
        <v>0.008818148656737945</v>
      </c>
      <c r="G39">
        <f t="shared" si="2"/>
        <v>0.015430820007403964</v>
      </c>
      <c r="H39">
        <f t="shared" si="3"/>
        <v>-0.36526310399999984</v>
      </c>
      <c r="I39">
        <f t="shared" si="4"/>
        <v>3.977632256</v>
      </c>
      <c r="J39">
        <f t="shared" si="5"/>
        <v>-12.728522960931224</v>
      </c>
      <c r="K39">
        <f t="shared" si="6"/>
        <v>158.8270638508752</v>
      </c>
    </row>
    <row r="40" spans="1:11" ht="12.75">
      <c r="A40" t="s">
        <v>92</v>
      </c>
      <c r="B40">
        <f>'1980 state ($99)'!$J40/1000000000</f>
        <v>8.80049664</v>
      </c>
      <c r="C40">
        <f>'1990 state ($99)'!$J40/1000000000</f>
        <v>10.449649664</v>
      </c>
      <c r="D40">
        <f>'2000 state ($99)'!$J40/1000000000</f>
        <v>13.818100736</v>
      </c>
      <c r="E40">
        <f t="shared" si="0"/>
        <v>0.04447432433967562</v>
      </c>
      <c r="F40">
        <f t="shared" si="1"/>
        <v>0.03679417121955926</v>
      </c>
      <c r="G40">
        <f t="shared" si="2"/>
        <v>0.03289482291615164</v>
      </c>
      <c r="H40">
        <f t="shared" si="3"/>
        <v>1.6491530240000003</v>
      </c>
      <c r="I40">
        <f t="shared" si="4"/>
        <v>3.368451071999999</v>
      </c>
      <c r="J40">
        <f t="shared" si="5"/>
        <v>18.73931769377961</v>
      </c>
      <c r="K40">
        <f t="shared" si="6"/>
        <v>32.235062229929305</v>
      </c>
    </row>
    <row r="41" spans="1:11" ht="12.75">
      <c r="A41" t="s">
        <v>94</v>
      </c>
      <c r="B41">
        <f>'1980 state ($99)'!$J41/1000000000</f>
        <v>0.803631232</v>
      </c>
      <c r="C41">
        <f>'1990 state ($99)'!$J41/1000000000</f>
        <v>1.48252672</v>
      </c>
      <c r="D41">
        <f>'2000 state ($99)'!$J41/1000000000</f>
        <v>1.48555584</v>
      </c>
      <c r="E41">
        <f t="shared" si="0"/>
        <v>0.004061243077920327</v>
      </c>
      <c r="F41">
        <f t="shared" si="1"/>
        <v>0.005220112035064259</v>
      </c>
      <c r="G41">
        <f t="shared" si="2"/>
        <v>0.003536455351026824</v>
      </c>
      <c r="H41">
        <f t="shared" si="3"/>
        <v>0.6788954880000001</v>
      </c>
      <c r="I41">
        <f t="shared" si="4"/>
        <v>0.0030291199999998852</v>
      </c>
      <c r="J41">
        <f t="shared" si="5"/>
        <v>84.47848477845123</v>
      </c>
      <c r="K41">
        <f t="shared" si="6"/>
        <v>0.20432144386577297</v>
      </c>
    </row>
    <row r="42" spans="1:11" ht="12.75">
      <c r="A42" t="s">
        <v>160</v>
      </c>
      <c r="B42">
        <f>'1980 state ($99)'!$J42/1000000000</f>
        <v>1.481468416</v>
      </c>
      <c r="C42">
        <f>'1990 state ($99)'!$J42/1000000000</f>
        <v>2.477453568</v>
      </c>
      <c r="D42">
        <f>'2000 state ($99)'!$J42/1000000000</f>
        <v>4.762169344</v>
      </c>
      <c r="E42">
        <f t="shared" si="0"/>
        <v>0.007486771432046076</v>
      </c>
      <c r="F42">
        <f t="shared" si="1"/>
        <v>0.008723340370303537</v>
      </c>
      <c r="G42">
        <f t="shared" si="2"/>
        <v>0.011336631586386346</v>
      </c>
      <c r="H42">
        <f t="shared" si="3"/>
        <v>0.995985152</v>
      </c>
      <c r="I42">
        <f t="shared" si="4"/>
        <v>2.284715776</v>
      </c>
      <c r="J42">
        <f t="shared" si="5"/>
        <v>67.22959067120605</v>
      </c>
      <c r="K42">
        <f t="shared" si="6"/>
        <v>92.22032677062063</v>
      </c>
    </row>
    <row r="43" spans="1:11" ht="12.75">
      <c r="A43" t="s">
        <v>97</v>
      </c>
      <c r="B43">
        <f>'1980 state ($99)'!$J43/1000000000</f>
        <v>0.226558576</v>
      </c>
      <c r="C43">
        <f>'1990 state ($99)'!$J43/1000000000</f>
        <v>0.23995736</v>
      </c>
      <c r="D43">
        <f>'2000 state ($99)'!$J43/1000000000</f>
        <v>0.4848848</v>
      </c>
      <c r="E43">
        <f t="shared" si="0"/>
        <v>0.0011449398827290556</v>
      </c>
      <c r="F43">
        <f t="shared" si="1"/>
        <v>0.0008449117887320419</v>
      </c>
      <c r="G43">
        <f t="shared" si="2"/>
        <v>0.001154297535925389</v>
      </c>
      <c r="H43">
        <f t="shared" si="3"/>
        <v>0.013398783999999997</v>
      </c>
      <c r="I43">
        <f t="shared" si="4"/>
        <v>0.24492744</v>
      </c>
      <c r="J43">
        <f t="shared" si="5"/>
        <v>5.914048471067366</v>
      </c>
      <c r="K43">
        <f t="shared" si="6"/>
        <v>102.07123465602388</v>
      </c>
    </row>
    <row r="44" spans="1:11" ht="12.75">
      <c r="A44" t="s">
        <v>99</v>
      </c>
      <c r="B44">
        <f>'1980 state ($99)'!$J44/1000000000</f>
        <v>2.262095872</v>
      </c>
      <c r="C44">
        <f>'1990 state ($99)'!$J44/1000000000</f>
        <v>2.840229632</v>
      </c>
      <c r="D44">
        <f>'2000 state ($99)'!$J44/1000000000</f>
        <v>5.612573696</v>
      </c>
      <c r="E44">
        <f t="shared" si="0"/>
        <v>0.011431762275949161</v>
      </c>
      <c r="F44">
        <f t="shared" si="1"/>
        <v>0.010000708037389928</v>
      </c>
      <c r="G44">
        <f t="shared" si="2"/>
        <v>0.013361070480024231</v>
      </c>
      <c r="H44">
        <f t="shared" si="3"/>
        <v>0.5781337599999996</v>
      </c>
      <c r="I44">
        <f t="shared" si="4"/>
        <v>2.7723440640000003</v>
      </c>
      <c r="J44">
        <f t="shared" si="5"/>
        <v>25.557438442644376</v>
      </c>
      <c r="K44">
        <f t="shared" si="6"/>
        <v>97.60985635685392</v>
      </c>
    </row>
    <row r="45" spans="1:11" ht="12.75">
      <c r="A45" t="s">
        <v>101</v>
      </c>
      <c r="B45">
        <f>'1980 state ($99)'!$J45/1000000000</f>
        <v>9.122002944</v>
      </c>
      <c r="C45">
        <f>'1990 state ($99)'!$J45/1000000000</f>
        <v>8.877802496</v>
      </c>
      <c r="D45">
        <f>'2000 state ($99)'!$J45/1000000000</f>
        <v>15.597929472</v>
      </c>
      <c r="E45">
        <f t="shared" si="0"/>
        <v>0.0460990935119466</v>
      </c>
      <c r="F45">
        <f t="shared" si="1"/>
        <v>0.031259553726150115</v>
      </c>
      <c r="G45">
        <f t="shared" si="2"/>
        <v>0.037131812659558734</v>
      </c>
      <c r="H45">
        <f t="shared" si="3"/>
        <v>-0.24420044800000085</v>
      </c>
      <c r="I45">
        <f t="shared" si="4"/>
        <v>6.720126976000001</v>
      </c>
      <c r="J45">
        <f t="shared" si="5"/>
        <v>-2.677048555006483</v>
      </c>
      <c r="K45">
        <f t="shared" si="6"/>
        <v>75.69583778224211</v>
      </c>
    </row>
    <row r="46" spans="1:11" ht="12.75">
      <c r="A46" t="s">
        <v>103</v>
      </c>
      <c r="B46">
        <f>'1980 state ($99)'!$J46/1000000000</f>
        <v>1.21778816</v>
      </c>
      <c r="C46">
        <f>'1990 state ($99)'!$J46/1000000000</f>
        <v>1.13628928</v>
      </c>
      <c r="D46">
        <f>'2000 state ($99)'!$J46/1000000000</f>
        <v>3.210896384</v>
      </c>
      <c r="E46">
        <f t="shared" si="0"/>
        <v>0.006154232859846508</v>
      </c>
      <c r="F46">
        <f t="shared" si="1"/>
        <v>0.0040009783741654925</v>
      </c>
      <c r="G46">
        <f t="shared" si="2"/>
        <v>0.007643732664259514</v>
      </c>
      <c r="H46">
        <f t="shared" si="3"/>
        <v>-0.08149888000000005</v>
      </c>
      <c r="I46">
        <f t="shared" si="4"/>
        <v>2.074607104</v>
      </c>
      <c r="J46">
        <f t="shared" si="5"/>
        <v>-6.692369221260949</v>
      </c>
      <c r="K46">
        <f t="shared" si="6"/>
        <v>182.57737184671848</v>
      </c>
    </row>
    <row r="47" spans="1:11" ht="12.75">
      <c r="A47" t="s">
        <v>105</v>
      </c>
      <c r="B47">
        <f>'1980 state ($99)'!$J47/1000000000</f>
        <v>0.11484208</v>
      </c>
      <c r="C47">
        <f>'1990 state ($99)'!$J47/1000000000</f>
        <v>0.593118784</v>
      </c>
      <c r="D47">
        <f>'2000 state ($99)'!$J47/1000000000</f>
        <v>0.723118464</v>
      </c>
      <c r="E47">
        <f t="shared" si="0"/>
        <v>0.0005803676909037459</v>
      </c>
      <c r="F47">
        <f t="shared" si="1"/>
        <v>0.002088425429918105</v>
      </c>
      <c r="G47">
        <f t="shared" si="2"/>
        <v>0.0017214271537844702</v>
      </c>
      <c r="H47">
        <f t="shared" si="3"/>
        <v>0.47827670399999994</v>
      </c>
      <c r="I47">
        <f t="shared" si="4"/>
        <v>0.12999968000000006</v>
      </c>
      <c r="J47">
        <f t="shared" si="5"/>
        <v>416.46468263201075</v>
      </c>
      <c r="K47">
        <f t="shared" si="6"/>
        <v>21.917983969969846</v>
      </c>
    </row>
    <row r="48" spans="1:11" ht="12.75">
      <c r="A48" t="s">
        <v>107</v>
      </c>
      <c r="B48">
        <f>'1980 state ($99)'!$J48/1000000000</f>
        <v>5.300419584</v>
      </c>
      <c r="C48">
        <f>'1990 state ($99)'!$J48/1000000000</f>
        <v>7.820744192</v>
      </c>
      <c r="D48">
        <f>'2000 state ($99)'!$J48/1000000000</f>
        <v>10.895771648</v>
      </c>
      <c r="E48">
        <f t="shared" si="0"/>
        <v>0.026786281429133585</v>
      </c>
      <c r="F48">
        <f t="shared" si="1"/>
        <v>0.027537554857573227</v>
      </c>
      <c r="G48">
        <f t="shared" si="2"/>
        <v>0.02593804211906027</v>
      </c>
      <c r="H48">
        <f t="shared" si="3"/>
        <v>2.520324608</v>
      </c>
      <c r="I48">
        <f t="shared" si="4"/>
        <v>3.075027456</v>
      </c>
      <c r="J48">
        <f t="shared" si="5"/>
        <v>47.54953014678168</v>
      </c>
      <c r="K48">
        <f t="shared" si="6"/>
        <v>39.31885995127559</v>
      </c>
    </row>
    <row r="49" spans="1:11" ht="12.75">
      <c r="A49" t="s">
        <v>109</v>
      </c>
      <c r="B49">
        <f>'1980 state ($99)'!$J49/1000000000</f>
        <v>4.03774976</v>
      </c>
      <c r="C49">
        <f>'1990 state ($99)'!$J49/1000000000</f>
        <v>4.768554496</v>
      </c>
      <c r="D49">
        <f>'2000 state ($99)'!$J49/1000000000</f>
        <v>9.521277952</v>
      </c>
      <c r="E49">
        <f t="shared" si="0"/>
        <v>0.02040523390605912</v>
      </c>
      <c r="F49">
        <f t="shared" si="1"/>
        <v>0.016790516068694788</v>
      </c>
      <c r="G49">
        <f t="shared" si="2"/>
        <v>0.022665976905966806</v>
      </c>
      <c r="H49">
        <f t="shared" si="3"/>
        <v>0.7308047360000005</v>
      </c>
      <c r="I49">
        <f t="shared" si="4"/>
        <v>4.752723456</v>
      </c>
      <c r="J49">
        <f t="shared" si="5"/>
        <v>18.09930727356419</v>
      </c>
      <c r="K49">
        <f t="shared" si="6"/>
        <v>99.6680117630347</v>
      </c>
    </row>
    <row r="50" spans="1:11" ht="12.75">
      <c r="A50" t="s">
        <v>111</v>
      </c>
      <c r="B50">
        <f>'1980 state ($99)'!$J50/1000000000</f>
        <v>0.874336896</v>
      </c>
      <c r="C50">
        <f>'1990 state ($99)'!$J50/1000000000</f>
        <v>0.89930624</v>
      </c>
      <c r="D50">
        <f>'2000 state ($99)'!$J50/1000000000</f>
        <v>1.402487936</v>
      </c>
      <c r="E50">
        <f t="shared" si="0"/>
        <v>0.004418562302280389</v>
      </c>
      <c r="F50">
        <f t="shared" si="1"/>
        <v>0.003166539437907997</v>
      </c>
      <c r="G50">
        <f t="shared" si="2"/>
        <v>0.003338707191254262</v>
      </c>
      <c r="H50">
        <f t="shared" si="3"/>
        <v>0.02496934400000006</v>
      </c>
      <c r="I50">
        <f t="shared" si="4"/>
        <v>0.503181696</v>
      </c>
      <c r="J50">
        <f t="shared" si="5"/>
        <v>2.855803536855439</v>
      </c>
      <c r="K50">
        <f t="shared" si="6"/>
        <v>55.952207781856366</v>
      </c>
    </row>
    <row r="51" spans="1:11" ht="12.75">
      <c r="A51" t="s">
        <v>113</v>
      </c>
      <c r="B51">
        <f>'1980 state ($99)'!$J51/1000000000</f>
        <v>4.89535744</v>
      </c>
      <c r="C51">
        <f>'1990 state ($99)'!$J51/1000000000</f>
        <v>5.110471168</v>
      </c>
      <c r="D51">
        <f>'2000 state ($99)'!$J51/1000000000</f>
        <v>8.643598336</v>
      </c>
      <c r="E51">
        <f t="shared" si="0"/>
        <v>0.024739253186647898</v>
      </c>
      <c r="F51">
        <f t="shared" si="1"/>
        <v>0.017994435910690162</v>
      </c>
      <c r="G51">
        <f t="shared" si="2"/>
        <v>0.0205766075999363</v>
      </c>
      <c r="H51">
        <f t="shared" si="3"/>
        <v>0.2151137280000004</v>
      </c>
      <c r="I51">
        <f t="shared" si="4"/>
        <v>3.533127168</v>
      </c>
      <c r="J51">
        <f t="shared" si="5"/>
        <v>4.394239453125621</v>
      </c>
      <c r="K51">
        <f t="shared" si="6"/>
        <v>69.13505725505739</v>
      </c>
    </row>
    <row r="52" spans="1:11" ht="12.75">
      <c r="A52" t="s">
        <v>115</v>
      </c>
      <c r="B52">
        <f>'1980 state ($99)'!$J52/1000000000</f>
        <v>0.30581456</v>
      </c>
      <c r="C52">
        <f>'1990 state ($99)'!$J52/1000000000</f>
        <v>0.22255008</v>
      </c>
      <c r="D52">
        <f>'2000 state ($99)'!$J52/1000000000</f>
        <v>0.459084256</v>
      </c>
      <c r="E52">
        <f t="shared" si="0"/>
        <v>0.0015454691349368198</v>
      </c>
      <c r="F52">
        <f t="shared" si="1"/>
        <v>0.0007836191654019656</v>
      </c>
      <c r="G52">
        <f t="shared" si="2"/>
        <v>0.0010928777835125796</v>
      </c>
      <c r="H52">
        <f t="shared" si="3"/>
        <v>-0.08326448</v>
      </c>
      <c r="I52">
        <f t="shared" si="4"/>
        <v>0.236534176</v>
      </c>
      <c r="J52">
        <f t="shared" si="5"/>
        <v>-27.227114366300935</v>
      </c>
      <c r="K52">
        <f t="shared" si="6"/>
        <v>106.2835726682282</v>
      </c>
    </row>
    <row r="54" spans="2:4" ht="12.75">
      <c r="B54">
        <f>SUM(B2:B52)</f>
        <v>197.87814139200003</v>
      </c>
      <c r="C54">
        <f>SUM(C2:C52)</f>
        <v>284.002854736</v>
      </c>
      <c r="D54">
        <f>SUM(D2:D52)</f>
        <v>420.06916319999993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="90" zoomScaleNormal="90" workbookViewId="0" topLeftCell="A1">
      <selection activeCell="A11" sqref="A11"/>
    </sheetView>
  </sheetViews>
  <sheetFormatPr defaultColWidth="9.140625" defaultRowHeight="12.75"/>
  <cols>
    <col min="1" max="1" width="10.421875" style="0" customWidth="1"/>
    <col min="2" max="2" width="11.57421875" style="0" bestFit="1" customWidth="1"/>
    <col min="3" max="3" width="11.57421875" style="0" customWidth="1"/>
    <col min="4" max="4" width="11.57421875" style="0" bestFit="1" customWidth="1"/>
    <col min="5" max="10" width="9.00390625" style="0" bestFit="1" customWidth="1"/>
    <col min="11" max="11" width="12.28125" style="0" bestFit="1" customWidth="1"/>
  </cols>
  <sheetData>
    <row r="1" spans="1:13" s="2" customFormat="1" ht="51">
      <c r="A1" s="2" t="s">
        <v>5</v>
      </c>
      <c r="B1" s="2" t="s">
        <v>122</v>
      </c>
      <c r="C1" s="2" t="s">
        <v>123</v>
      </c>
      <c r="D1" s="2" t="s">
        <v>124</v>
      </c>
      <c r="E1" s="2" t="s">
        <v>125</v>
      </c>
      <c r="F1" s="2" t="s">
        <v>126</v>
      </c>
      <c r="G1" s="2" t="s">
        <v>127</v>
      </c>
      <c r="H1" s="2" t="s">
        <v>140</v>
      </c>
      <c r="I1" s="2" t="s">
        <v>141</v>
      </c>
      <c r="J1" s="2" t="s">
        <v>142</v>
      </c>
      <c r="K1" s="2" t="s">
        <v>143</v>
      </c>
      <c r="L1" s="2" t="s">
        <v>155</v>
      </c>
      <c r="M1" s="2" t="s">
        <v>156</v>
      </c>
    </row>
    <row r="2" spans="1:13" ht="12.75">
      <c r="A2" t="s">
        <v>164</v>
      </c>
      <c r="B2">
        <f>'1980 state ($99)'!$R2</f>
        <v>2674.698</v>
      </c>
      <c r="C2">
        <f>'1990 state ($99)'!$R2</f>
        <v>2121.421</v>
      </c>
      <c r="D2">
        <f>'2000 state ($99)'!$R2</f>
        <v>3317.734</v>
      </c>
      <c r="E2">
        <f>B2/B$54</f>
        <v>0.5526143012593654</v>
      </c>
      <c r="F2">
        <f aca="true" t="shared" si="0" ref="F2:G17">C2/C$54</f>
        <v>0.44033832568559317</v>
      </c>
      <c r="G2">
        <f t="shared" si="0"/>
        <v>0.550721697102469</v>
      </c>
      <c r="H2">
        <f>C2-B2</f>
        <v>-553.277</v>
      </c>
      <c r="I2">
        <f>D2-C2</f>
        <v>1196.313</v>
      </c>
      <c r="J2">
        <f>((C2-B2)/B2)*100</f>
        <v>-20.685587681300845</v>
      </c>
      <c r="K2">
        <f>((D2-C2)/C2)*100</f>
        <v>56.39205985044931</v>
      </c>
      <c r="L2">
        <f>H2-($C$54-$B$54)</f>
        <v>-530.9028862763862</v>
      </c>
      <c r="M2">
        <f>I2-($D$54-$C$54)</f>
        <v>-10.3187177380114</v>
      </c>
    </row>
    <row r="3" spans="1:13" ht="12.75">
      <c r="A3" t="s">
        <v>165</v>
      </c>
      <c r="B3">
        <f>'1980 state ($99)'!$R3</f>
        <v>7947.394</v>
      </c>
      <c r="C3">
        <f>'1990 state ($99)'!$R3</f>
        <v>3746.063</v>
      </c>
      <c r="D3">
        <f>'2000 state ($99)'!$R3</f>
        <v>4855.765</v>
      </c>
      <c r="E3">
        <f aca="true" t="shared" si="1" ref="E3:E52">B3/B$54</f>
        <v>1.6419960616648583</v>
      </c>
      <c r="F3">
        <f t="shared" si="0"/>
        <v>0.777561412530917</v>
      </c>
      <c r="G3">
        <f t="shared" si="0"/>
        <v>0.8060245762712654</v>
      </c>
      <c r="H3">
        <f aca="true" t="shared" si="2" ref="H3:I52">C3-B3</f>
        <v>-4201.331</v>
      </c>
      <c r="I3">
        <f t="shared" si="2"/>
        <v>1109.7020000000002</v>
      </c>
      <c r="J3">
        <f aca="true" t="shared" si="3" ref="J3:J52">((C3-B3)/B3)*100</f>
        <v>-52.864259655429194</v>
      </c>
      <c r="K3">
        <f aca="true" t="shared" si="4" ref="K3:K52">((D3-C3)/C3)*100</f>
        <v>29.62315369495922</v>
      </c>
      <c r="L3">
        <f aca="true" t="shared" si="5" ref="L3:L52">H3-($C$54-$B$54)</f>
        <v>-4178.956886276386</v>
      </c>
      <c r="M3">
        <f aca="true" t="shared" si="6" ref="M3:M52">I3-($D$54-$C$54)</f>
        <v>-96.92971773801128</v>
      </c>
    </row>
    <row r="4" spans="1:13" ht="12.75">
      <c r="A4" t="s">
        <v>166</v>
      </c>
      <c r="B4">
        <f>'1980 state ($99)'!$R4</f>
        <v>4984.44</v>
      </c>
      <c r="C4">
        <f>'1990 state ($99)'!$R4</f>
        <v>3678.386</v>
      </c>
      <c r="D4">
        <f>'2000 state ($99)'!$R4</f>
        <v>5069.241</v>
      </c>
      <c r="E4">
        <f t="shared" si="1"/>
        <v>1.0298257327628133</v>
      </c>
      <c r="F4">
        <f t="shared" si="0"/>
        <v>0.7635138581475938</v>
      </c>
      <c r="G4">
        <f t="shared" si="0"/>
        <v>0.8414601672531363</v>
      </c>
      <c r="H4">
        <f t="shared" si="2"/>
        <v>-1306.0539999999996</v>
      </c>
      <c r="I4">
        <f t="shared" si="2"/>
        <v>1390.855</v>
      </c>
      <c r="J4">
        <f t="shared" si="3"/>
        <v>-26.202622561411104</v>
      </c>
      <c r="K4">
        <f t="shared" si="4"/>
        <v>37.81155648156555</v>
      </c>
      <c r="L4">
        <f t="shared" si="5"/>
        <v>-1283.6798862763858</v>
      </c>
      <c r="M4">
        <f t="shared" si="6"/>
        <v>184.22328226198852</v>
      </c>
    </row>
    <row r="5" spans="1:13" ht="12.75">
      <c r="A5" t="s">
        <v>167</v>
      </c>
      <c r="B5">
        <f>'1980 state ($99)'!$R5</f>
        <v>2790.235</v>
      </c>
      <c r="C5">
        <f>'1990 state ($99)'!$R5</f>
        <v>1882.253</v>
      </c>
      <c r="D5">
        <f>'2000 state ($99)'!$R5</f>
        <v>2889.536</v>
      </c>
      <c r="E5">
        <f t="shared" si="1"/>
        <v>0.5764851825792764</v>
      </c>
      <c r="F5">
        <f t="shared" si="0"/>
        <v>0.39069479115021716</v>
      </c>
      <c r="G5">
        <f t="shared" si="0"/>
        <v>0.4796436874561613</v>
      </c>
      <c r="H5">
        <f t="shared" si="2"/>
        <v>-907.9820000000002</v>
      </c>
      <c r="I5">
        <f t="shared" si="2"/>
        <v>1007.2830000000001</v>
      </c>
      <c r="J5">
        <f t="shared" si="3"/>
        <v>-32.541416762387406</v>
      </c>
      <c r="K5">
        <f t="shared" si="4"/>
        <v>53.5147506737936</v>
      </c>
      <c r="L5">
        <f t="shared" si="5"/>
        <v>-885.6078862763864</v>
      </c>
      <c r="M5">
        <f t="shared" si="6"/>
        <v>-199.34871773801137</v>
      </c>
    </row>
    <row r="6" spans="1:13" ht="12.75">
      <c r="A6" t="s">
        <v>168</v>
      </c>
      <c r="B6">
        <f>'1980 state ($99)'!$R6</f>
        <v>8544.739</v>
      </c>
      <c r="C6">
        <f>'1990 state ($99)'!$R6</f>
        <v>11040.58</v>
      </c>
      <c r="D6">
        <f>'2000 state ($99)'!$R6</f>
        <v>12019.62</v>
      </c>
      <c r="E6">
        <f t="shared" si="1"/>
        <v>1.7654123837265547</v>
      </c>
      <c r="F6">
        <f t="shared" si="0"/>
        <v>2.2916670061236535</v>
      </c>
      <c r="G6">
        <f t="shared" si="0"/>
        <v>1.995176685330041</v>
      </c>
      <c r="H6">
        <f t="shared" si="2"/>
        <v>2495.8410000000003</v>
      </c>
      <c r="I6">
        <f t="shared" si="2"/>
        <v>979.0400000000009</v>
      </c>
      <c r="J6">
        <f t="shared" si="3"/>
        <v>29.209095795670297</v>
      </c>
      <c r="K6">
        <f t="shared" si="4"/>
        <v>8.867650069108695</v>
      </c>
      <c r="L6">
        <f t="shared" si="5"/>
        <v>2518.215113723614</v>
      </c>
      <c r="M6">
        <f t="shared" si="6"/>
        <v>-227.59171773801063</v>
      </c>
    </row>
    <row r="7" spans="1:13" ht="12.75">
      <c r="A7" t="s">
        <v>169</v>
      </c>
      <c r="B7">
        <f>'1980 state ($99)'!$R7</f>
        <v>5805.928</v>
      </c>
      <c r="C7">
        <f>'1990 state ($99)'!$R7</f>
        <v>3850.931</v>
      </c>
      <c r="D7">
        <f>'2000 state ($99)'!$R7</f>
        <v>7670.349</v>
      </c>
      <c r="E7">
        <f t="shared" si="1"/>
        <v>1.1995518166470327</v>
      </c>
      <c r="F7">
        <f t="shared" si="0"/>
        <v>0.7993286145799194</v>
      </c>
      <c r="G7">
        <f t="shared" si="0"/>
        <v>1.2732267320551394</v>
      </c>
      <c r="H7">
        <f t="shared" si="2"/>
        <v>-1954.9969999999998</v>
      </c>
      <c r="I7">
        <f t="shared" si="2"/>
        <v>3819.418</v>
      </c>
      <c r="J7">
        <f t="shared" si="3"/>
        <v>-33.672429282622865</v>
      </c>
      <c r="K7">
        <f t="shared" si="4"/>
        <v>99.18167840452088</v>
      </c>
      <c r="L7">
        <f t="shared" si="5"/>
        <v>-1932.622886276386</v>
      </c>
      <c r="M7">
        <f t="shared" si="6"/>
        <v>2612.7862822619886</v>
      </c>
    </row>
    <row r="8" spans="1:13" ht="12.75">
      <c r="A8" t="s">
        <v>170</v>
      </c>
      <c r="B8">
        <f>'1980 state ($99)'!$R8</f>
        <v>6143.995</v>
      </c>
      <c r="C8">
        <f>'1990 state ($99)'!$R8</f>
        <v>10032</v>
      </c>
      <c r="D8">
        <f>'2000 state ($99)'!$R8</f>
        <v>9459.949</v>
      </c>
      <c r="E8">
        <f t="shared" si="1"/>
        <v>1.269399200906433</v>
      </c>
      <c r="F8">
        <f t="shared" si="0"/>
        <v>2.082318447530156</v>
      </c>
      <c r="G8">
        <f t="shared" si="0"/>
        <v>1.5702883859232852</v>
      </c>
      <c r="H8">
        <f t="shared" si="2"/>
        <v>3888.005</v>
      </c>
      <c r="I8">
        <f t="shared" si="2"/>
        <v>-572.0509999999995</v>
      </c>
      <c r="J8">
        <f t="shared" si="3"/>
        <v>63.281382878729566</v>
      </c>
      <c r="K8">
        <f t="shared" si="4"/>
        <v>-5.702262759170649</v>
      </c>
      <c r="L8">
        <f t="shared" si="5"/>
        <v>3910.379113723614</v>
      </c>
      <c r="M8">
        <f t="shared" si="6"/>
        <v>-1778.682717738011</v>
      </c>
    </row>
    <row r="9" spans="1:13" ht="12.75">
      <c r="A9" t="s">
        <v>171</v>
      </c>
      <c r="B9">
        <f>'1980 state ($99)'!$R9</f>
        <v>4234.977</v>
      </c>
      <c r="C9">
        <f>'1990 state ($99)'!$R9</f>
        <v>5128.953</v>
      </c>
      <c r="D9">
        <f>'2000 state ($99)'!$R9</f>
        <v>5548.594</v>
      </c>
      <c r="E9">
        <f t="shared" si="1"/>
        <v>0.8749805980729352</v>
      </c>
      <c r="F9">
        <f t="shared" si="0"/>
        <v>1.0646046100892281</v>
      </c>
      <c r="G9">
        <f t="shared" si="0"/>
        <v>0.9210295654240445</v>
      </c>
      <c r="H9">
        <f t="shared" si="2"/>
        <v>893.9760000000006</v>
      </c>
      <c r="I9">
        <f t="shared" si="2"/>
        <v>419.6409999999996</v>
      </c>
      <c r="J9">
        <f t="shared" si="3"/>
        <v>21.109347229040452</v>
      </c>
      <c r="K9">
        <f t="shared" si="4"/>
        <v>8.181806306277316</v>
      </c>
      <c r="L9">
        <f t="shared" si="5"/>
        <v>916.3501137236144</v>
      </c>
      <c r="M9">
        <f t="shared" si="6"/>
        <v>-786.9907177380119</v>
      </c>
    </row>
    <row r="10" spans="1:13" ht="12.75">
      <c r="A10" t="s">
        <v>172</v>
      </c>
      <c r="B10">
        <f>'1980 state ($99)'!$R10</f>
        <v>10994.52</v>
      </c>
      <c r="C10">
        <f>'1990 state ($99)'!$R10</f>
        <v>12655.25</v>
      </c>
      <c r="D10">
        <f>'2000 state ($99)'!$R10</f>
        <v>13982.66</v>
      </c>
      <c r="E10">
        <f t="shared" si="1"/>
        <v>2.2715570084854884</v>
      </c>
      <c r="F10">
        <f t="shared" si="0"/>
        <v>2.6268202285791475</v>
      </c>
      <c r="G10">
        <f t="shared" si="0"/>
        <v>2.3210282214327034</v>
      </c>
      <c r="H10">
        <f t="shared" si="2"/>
        <v>1660.7299999999996</v>
      </c>
      <c r="I10">
        <f t="shared" si="2"/>
        <v>1327.4099999999999</v>
      </c>
      <c r="J10">
        <f t="shared" si="3"/>
        <v>15.105070526043878</v>
      </c>
      <c r="K10">
        <f t="shared" si="4"/>
        <v>10.48900653878825</v>
      </c>
      <c r="L10">
        <f t="shared" si="5"/>
        <v>1683.1041137236134</v>
      </c>
      <c r="M10">
        <f t="shared" si="6"/>
        <v>120.77828226198835</v>
      </c>
    </row>
    <row r="11" spans="1:13" ht="12.75">
      <c r="A11" t="s">
        <v>173</v>
      </c>
      <c r="B11">
        <f>'1980 state ($99)'!$R11</f>
        <v>3940.676</v>
      </c>
      <c r="C11">
        <f>'1990 state ($99)'!$R11</f>
        <v>3427.268</v>
      </c>
      <c r="D11">
        <f>'2000 state ($99)'!$R11</f>
        <v>4418.4</v>
      </c>
      <c r="E11">
        <f t="shared" si="1"/>
        <v>0.814175624399297</v>
      </c>
      <c r="F11">
        <f t="shared" si="0"/>
        <v>0.711389890453527</v>
      </c>
      <c r="G11">
        <f t="shared" si="0"/>
        <v>0.7334249058175094</v>
      </c>
      <c r="H11">
        <f t="shared" si="2"/>
        <v>-513.4079999999999</v>
      </c>
      <c r="I11">
        <f t="shared" si="2"/>
        <v>991.1319999999996</v>
      </c>
      <c r="J11">
        <f t="shared" si="3"/>
        <v>-13.028424564719352</v>
      </c>
      <c r="K11">
        <f t="shared" si="4"/>
        <v>28.91901071057179</v>
      </c>
      <c r="L11">
        <f t="shared" si="5"/>
        <v>-491.03388627638606</v>
      </c>
      <c r="M11">
        <f t="shared" si="6"/>
        <v>-215.4997177380119</v>
      </c>
    </row>
    <row r="12" spans="1:13" ht="12.75">
      <c r="A12" t="s">
        <v>174</v>
      </c>
      <c r="B12">
        <f>'1980 state ($99)'!$R12</f>
        <v>3205.945</v>
      </c>
      <c r="C12">
        <f>'1990 state ($99)'!$R12</f>
        <v>3450.752</v>
      </c>
      <c r="D12">
        <f>'2000 state ($99)'!$R12</f>
        <v>5169.839</v>
      </c>
      <c r="E12">
        <f t="shared" si="1"/>
        <v>0.6623742404005821</v>
      </c>
      <c r="F12">
        <f t="shared" si="0"/>
        <v>0.7162644086375181</v>
      </c>
      <c r="G12">
        <f t="shared" si="0"/>
        <v>0.8581587637304652</v>
      </c>
      <c r="H12">
        <f t="shared" si="2"/>
        <v>244.8069999999998</v>
      </c>
      <c r="I12">
        <f t="shared" si="2"/>
        <v>1719.087</v>
      </c>
      <c r="J12">
        <f t="shared" si="3"/>
        <v>7.636032433494641</v>
      </c>
      <c r="K12">
        <f t="shared" si="4"/>
        <v>49.81774987017323</v>
      </c>
      <c r="L12">
        <f t="shared" si="5"/>
        <v>267.18111372361363</v>
      </c>
      <c r="M12">
        <f t="shared" si="6"/>
        <v>512.4552822619885</v>
      </c>
    </row>
    <row r="13" spans="1:13" ht="12.75">
      <c r="A13" t="s">
        <v>175</v>
      </c>
      <c r="B13">
        <f>'1980 state ($99)'!$R13</f>
        <v>12390.17</v>
      </c>
      <c r="C13">
        <f>'1990 state ($99)'!$R13</f>
        <v>14222.84</v>
      </c>
      <c r="D13">
        <f>'2000 state ($99)'!$R13</f>
        <v>12758.93</v>
      </c>
      <c r="E13">
        <f t="shared" si="1"/>
        <v>2.5599096185942307</v>
      </c>
      <c r="F13">
        <f t="shared" si="0"/>
        <v>2.952201167092285</v>
      </c>
      <c r="G13">
        <f t="shared" si="0"/>
        <v>2.1178972102078117</v>
      </c>
      <c r="H13">
        <f t="shared" si="2"/>
        <v>1832.67</v>
      </c>
      <c r="I13">
        <f t="shared" si="2"/>
        <v>-1463.9099999999999</v>
      </c>
      <c r="J13">
        <f t="shared" si="3"/>
        <v>14.791322475801383</v>
      </c>
      <c r="K13">
        <f t="shared" si="4"/>
        <v>-10.292670099642546</v>
      </c>
      <c r="L13">
        <f t="shared" si="5"/>
        <v>1855.044113723614</v>
      </c>
      <c r="M13">
        <f t="shared" si="6"/>
        <v>-2670.5417177380114</v>
      </c>
    </row>
    <row r="14" spans="1:13" ht="12.75">
      <c r="A14" t="s">
        <v>176</v>
      </c>
      <c r="B14">
        <f>'1980 state ($99)'!$R14</f>
        <v>4018.112</v>
      </c>
      <c r="C14">
        <f>'1990 state ($99)'!$R14</f>
        <v>2582.49</v>
      </c>
      <c r="D14">
        <f>'2000 state ($99)'!$R14</f>
        <v>4556.837</v>
      </c>
      <c r="E14">
        <f t="shared" si="1"/>
        <v>0.8301745300822266</v>
      </c>
      <c r="F14">
        <f t="shared" si="0"/>
        <v>0.5360413245177584</v>
      </c>
      <c r="G14">
        <f t="shared" si="0"/>
        <v>0.7564045237078451</v>
      </c>
      <c r="H14">
        <f t="shared" si="2"/>
        <v>-1435.6220000000003</v>
      </c>
      <c r="I14">
        <f t="shared" si="2"/>
        <v>1974.3470000000007</v>
      </c>
      <c r="J14">
        <f t="shared" si="3"/>
        <v>-35.728770128856546</v>
      </c>
      <c r="K14">
        <f t="shared" si="4"/>
        <v>76.45129313182241</v>
      </c>
      <c r="L14">
        <f t="shared" si="5"/>
        <v>-1413.2478862763865</v>
      </c>
      <c r="M14">
        <f t="shared" si="6"/>
        <v>767.7152822619892</v>
      </c>
    </row>
    <row r="15" spans="1:13" ht="12.75">
      <c r="A15" t="s">
        <v>177</v>
      </c>
      <c r="B15">
        <f>'1980 state ($99)'!$R15</f>
        <v>5300.463</v>
      </c>
      <c r="C15">
        <f>'1990 state ($99)'!$R15</f>
        <v>4405.845</v>
      </c>
      <c r="D15">
        <f>'2000 state ($99)'!$R15</f>
        <v>6390.603</v>
      </c>
      <c r="E15">
        <f t="shared" si="1"/>
        <v>1.0951186478234625</v>
      </c>
      <c r="F15">
        <f t="shared" si="0"/>
        <v>0.9145107974938698</v>
      </c>
      <c r="G15">
        <f t="shared" si="0"/>
        <v>1.0607974387543213</v>
      </c>
      <c r="H15">
        <f t="shared" si="2"/>
        <v>-894.6179999999995</v>
      </c>
      <c r="I15">
        <f t="shared" si="2"/>
        <v>1984.7579999999998</v>
      </c>
      <c r="J15">
        <f t="shared" si="3"/>
        <v>-16.87811045940703</v>
      </c>
      <c r="K15">
        <f t="shared" si="4"/>
        <v>45.04829380062167</v>
      </c>
      <c r="L15">
        <f t="shared" si="5"/>
        <v>-872.2438862763856</v>
      </c>
      <c r="M15">
        <f t="shared" si="6"/>
        <v>778.1262822619883</v>
      </c>
    </row>
    <row r="16" spans="1:13" ht="12.75">
      <c r="A16" t="s">
        <v>178</v>
      </c>
      <c r="B16">
        <f>'1980 state ($99)'!$R16</f>
        <v>3103.352</v>
      </c>
      <c r="C16">
        <f>'1990 state ($99)'!$R16</f>
        <v>2284.655</v>
      </c>
      <c r="D16">
        <f>'2000 state ($99)'!$R16</f>
        <v>3672.071</v>
      </c>
      <c r="E16">
        <f t="shared" si="1"/>
        <v>0.6411776944693771</v>
      </c>
      <c r="F16">
        <f t="shared" si="0"/>
        <v>0.4742204199304236</v>
      </c>
      <c r="G16">
        <f t="shared" si="0"/>
        <v>0.609539273793728</v>
      </c>
      <c r="H16">
        <f t="shared" si="2"/>
        <v>-818.6969999999997</v>
      </c>
      <c r="I16">
        <f t="shared" si="2"/>
        <v>1387.4159999999997</v>
      </c>
      <c r="J16">
        <f t="shared" si="3"/>
        <v>-26.381055065619357</v>
      </c>
      <c r="K16">
        <f t="shared" si="4"/>
        <v>60.72759344408672</v>
      </c>
      <c r="L16">
        <f t="shared" si="5"/>
        <v>-796.3228862763858</v>
      </c>
      <c r="M16">
        <f t="shared" si="6"/>
        <v>180.7842822619882</v>
      </c>
    </row>
    <row r="17" spans="1:13" ht="12.75">
      <c r="A17" t="s">
        <v>179</v>
      </c>
      <c r="B17">
        <f>'1980 state ($99)'!$R17</f>
        <v>4186.603</v>
      </c>
      <c r="C17">
        <f>'1990 state ($99)'!$R17</f>
        <v>2283.581</v>
      </c>
      <c r="D17">
        <f>'2000 state ($99)'!$R17</f>
        <v>3693.134</v>
      </c>
      <c r="E17">
        <f t="shared" si="1"/>
        <v>0.8649861373117126</v>
      </c>
      <c r="F17">
        <f t="shared" si="0"/>
        <v>0.47399749229758387</v>
      </c>
      <c r="G17">
        <f t="shared" si="0"/>
        <v>0.6130355911917078</v>
      </c>
      <c r="H17">
        <f t="shared" si="2"/>
        <v>-1903.022</v>
      </c>
      <c r="I17">
        <f t="shared" si="2"/>
        <v>1409.5529999999999</v>
      </c>
      <c r="J17">
        <f t="shared" si="3"/>
        <v>-45.455038368815956</v>
      </c>
      <c r="K17">
        <f t="shared" si="4"/>
        <v>61.72555298016579</v>
      </c>
      <c r="L17">
        <f t="shared" si="5"/>
        <v>-1880.647886276386</v>
      </c>
      <c r="M17">
        <f t="shared" si="6"/>
        <v>202.92128226198838</v>
      </c>
    </row>
    <row r="18" spans="1:13" ht="12.75">
      <c r="A18" t="s">
        <v>180</v>
      </c>
      <c r="B18">
        <f>'1980 state ($99)'!$R18</f>
        <v>4749.917</v>
      </c>
      <c r="C18">
        <f>'1990 state ($99)'!$R18</f>
        <v>3020.704</v>
      </c>
      <c r="D18">
        <f>'2000 state ($99)'!$R18</f>
        <v>4079.428</v>
      </c>
      <c r="E18">
        <f t="shared" si="1"/>
        <v>0.9813713787481732</v>
      </c>
      <c r="F18">
        <f aca="true" t="shared" si="7" ref="F18:F52">C18/C$54</f>
        <v>0.62700036520416</v>
      </c>
      <c r="G18">
        <f aca="true" t="shared" si="8" ref="G18:G52">D18/D$54</f>
        <v>0.6771578165601374</v>
      </c>
      <c r="H18">
        <f t="shared" si="2"/>
        <v>-1729.2130000000002</v>
      </c>
      <c r="I18">
        <f t="shared" si="2"/>
        <v>1058.7239999999997</v>
      </c>
      <c r="J18">
        <f t="shared" si="3"/>
        <v>-36.40512034210282</v>
      </c>
      <c r="K18">
        <f t="shared" si="4"/>
        <v>35.04891574944118</v>
      </c>
      <c r="L18">
        <f t="shared" si="5"/>
        <v>-1706.8388862763863</v>
      </c>
      <c r="M18">
        <f t="shared" si="6"/>
        <v>-147.9077177380118</v>
      </c>
    </row>
    <row r="19" spans="1:13" ht="12.75">
      <c r="A19" t="s">
        <v>181</v>
      </c>
      <c r="B19">
        <f>'1980 state ($99)'!$R19</f>
        <v>3107.236</v>
      </c>
      <c r="C19">
        <f>'1990 state ($99)'!$R19</f>
        <v>1969.496</v>
      </c>
      <c r="D19">
        <f>'2000 state ($99)'!$R19</f>
        <v>3389.652</v>
      </c>
      <c r="E19">
        <f t="shared" si="1"/>
        <v>0.6419801603724777</v>
      </c>
      <c r="F19">
        <f t="shared" si="7"/>
        <v>0.40880361374968627</v>
      </c>
      <c r="G19">
        <f t="shared" si="8"/>
        <v>0.5626596050276418</v>
      </c>
      <c r="H19">
        <f t="shared" si="2"/>
        <v>-1137.7399999999998</v>
      </c>
      <c r="I19">
        <f t="shared" si="2"/>
        <v>1420.156</v>
      </c>
      <c r="J19">
        <f t="shared" si="3"/>
        <v>-36.61582190731569</v>
      </c>
      <c r="K19">
        <f t="shared" si="4"/>
        <v>72.10758488466084</v>
      </c>
      <c r="L19">
        <f t="shared" si="5"/>
        <v>-1115.365886276386</v>
      </c>
      <c r="M19">
        <f t="shared" si="6"/>
        <v>213.52428226198845</v>
      </c>
    </row>
    <row r="20" spans="1:13" ht="12.75">
      <c r="A20" t="s">
        <v>182</v>
      </c>
      <c r="B20">
        <f>'1980 state ($99)'!$R20</f>
        <v>3611.368</v>
      </c>
      <c r="C20">
        <f>'1990 state ($99)'!$R20</f>
        <v>2063.983</v>
      </c>
      <c r="D20">
        <f>'2000 state ($99)'!$R20</f>
        <v>3098.51</v>
      </c>
      <c r="E20">
        <f t="shared" si="1"/>
        <v>0.7461379205840928</v>
      </c>
      <c r="F20">
        <f t="shared" si="7"/>
        <v>0.4284160562488671</v>
      </c>
      <c r="G20">
        <f t="shared" si="8"/>
        <v>0.5143319764902705</v>
      </c>
      <c r="H20">
        <f t="shared" si="2"/>
        <v>-1547.3849999999998</v>
      </c>
      <c r="I20">
        <f t="shared" si="2"/>
        <v>1034.527</v>
      </c>
      <c r="J20">
        <f t="shared" si="3"/>
        <v>-42.847613425161875</v>
      </c>
      <c r="K20">
        <f t="shared" si="4"/>
        <v>50.12284500405284</v>
      </c>
      <c r="L20">
        <f t="shared" si="5"/>
        <v>-1525.010886276386</v>
      </c>
      <c r="M20">
        <f t="shared" si="6"/>
        <v>-172.10471773801146</v>
      </c>
    </row>
    <row r="21" spans="1:13" ht="12.75">
      <c r="A21" t="s">
        <v>183</v>
      </c>
      <c r="B21">
        <f>'1980 state ($99)'!$R21</f>
        <v>3145.381</v>
      </c>
      <c r="C21">
        <f>'1990 state ($99)'!$R21</f>
        <v>4170.119</v>
      </c>
      <c r="D21">
        <f>'2000 state ($99)'!$R21</f>
        <v>4291.538</v>
      </c>
      <c r="E21">
        <f t="shared" si="1"/>
        <v>0.649861226766343</v>
      </c>
      <c r="F21">
        <f t="shared" si="7"/>
        <v>0.8655817107352478</v>
      </c>
      <c r="G21">
        <f t="shared" si="8"/>
        <v>0.7123666606604795</v>
      </c>
      <c r="H21">
        <f t="shared" si="2"/>
        <v>1024.7379999999998</v>
      </c>
      <c r="I21">
        <f t="shared" si="2"/>
        <v>121.41899999999987</v>
      </c>
      <c r="J21">
        <f t="shared" si="3"/>
        <v>32.5791374717403</v>
      </c>
      <c r="K21">
        <f t="shared" si="4"/>
        <v>2.911643528637909</v>
      </c>
      <c r="L21">
        <f t="shared" si="5"/>
        <v>1047.1121137236137</v>
      </c>
      <c r="M21">
        <f t="shared" si="6"/>
        <v>-1085.2127177380116</v>
      </c>
    </row>
    <row r="22" spans="1:13" ht="12.75">
      <c r="A22" t="s">
        <v>184</v>
      </c>
      <c r="B22">
        <f>'1980 state ($99)'!$R22</f>
        <v>5857.85</v>
      </c>
      <c r="C22">
        <f>'1990 state ($99)'!$R22</f>
        <v>6523.743</v>
      </c>
      <c r="D22">
        <f>'2000 state ($99)'!$R22</f>
        <v>7127.281</v>
      </c>
      <c r="E22">
        <f t="shared" si="1"/>
        <v>1.210279322986062</v>
      </c>
      <c r="F22">
        <f t="shared" si="7"/>
        <v>1.354117862424813</v>
      </c>
      <c r="G22">
        <f t="shared" si="8"/>
        <v>1.183081069201504</v>
      </c>
      <c r="H22">
        <f t="shared" si="2"/>
        <v>665.893</v>
      </c>
      <c r="I22">
        <f t="shared" si="2"/>
        <v>603.5379999999996</v>
      </c>
      <c r="J22">
        <f t="shared" si="3"/>
        <v>11.36753245644733</v>
      </c>
      <c r="K22">
        <f t="shared" si="4"/>
        <v>9.25140674609652</v>
      </c>
      <c r="L22">
        <f t="shared" si="5"/>
        <v>688.2671137236139</v>
      </c>
      <c r="M22">
        <f t="shared" si="6"/>
        <v>-603.093717738012</v>
      </c>
    </row>
    <row r="23" spans="1:13" ht="12.75">
      <c r="A23" t="s">
        <v>185</v>
      </c>
      <c r="B23">
        <f>'1980 state ($99)'!$R23</f>
        <v>4658.411</v>
      </c>
      <c r="C23">
        <f>'1990 state ($99)'!$R23</f>
        <v>8901.44</v>
      </c>
      <c r="D23">
        <f>'2000 state ($99)'!$R23</f>
        <v>9321.855</v>
      </c>
      <c r="E23">
        <f t="shared" si="1"/>
        <v>0.9624654969435583</v>
      </c>
      <c r="F23">
        <f t="shared" si="7"/>
        <v>1.8476507896314627</v>
      </c>
      <c r="G23">
        <f t="shared" si="8"/>
        <v>1.5473657037433186</v>
      </c>
      <c r="H23">
        <f t="shared" si="2"/>
        <v>4243.029</v>
      </c>
      <c r="I23">
        <f t="shared" si="2"/>
        <v>420.41499999999905</v>
      </c>
      <c r="J23">
        <f t="shared" si="3"/>
        <v>91.0831826560602</v>
      </c>
      <c r="K23">
        <f t="shared" si="4"/>
        <v>4.72299987417765</v>
      </c>
      <c r="L23">
        <f t="shared" si="5"/>
        <v>4265.403113723614</v>
      </c>
      <c r="M23">
        <f t="shared" si="6"/>
        <v>-786.2167177380124</v>
      </c>
    </row>
    <row r="24" spans="1:13" ht="12.75">
      <c r="A24" t="s">
        <v>186</v>
      </c>
      <c r="B24">
        <f>'1980 state ($99)'!$R24</f>
        <v>5359.761</v>
      </c>
      <c r="C24">
        <f>'1990 state ($99)'!$R24</f>
        <v>4088.592</v>
      </c>
      <c r="D24">
        <f>'2000 state ($99)'!$R24</f>
        <v>6298.661</v>
      </c>
      <c r="E24">
        <f t="shared" si="1"/>
        <v>1.1073700955891834</v>
      </c>
      <c r="F24">
        <f t="shared" si="7"/>
        <v>0.8486593446993835</v>
      </c>
      <c r="G24">
        <f t="shared" si="8"/>
        <v>1.0455356804955234</v>
      </c>
      <c r="H24">
        <f t="shared" si="2"/>
        <v>-1271.1690000000003</v>
      </c>
      <c r="I24">
        <f t="shared" si="2"/>
        <v>2210.069</v>
      </c>
      <c r="J24">
        <f t="shared" si="3"/>
        <v>-23.716897078060015</v>
      </c>
      <c r="K24">
        <f t="shared" si="4"/>
        <v>54.05452537205962</v>
      </c>
      <c r="L24">
        <f t="shared" si="5"/>
        <v>-1248.7948862763865</v>
      </c>
      <c r="M24">
        <f t="shared" si="6"/>
        <v>1003.4372822619885</v>
      </c>
    </row>
    <row r="25" spans="1:13" ht="12.75">
      <c r="A25" t="s">
        <v>187</v>
      </c>
      <c r="B25">
        <f>'1980 state ($99)'!$R25</f>
        <v>5929.938</v>
      </c>
      <c r="C25">
        <f>'1990 state ($99)'!$R25</f>
        <v>3496.949</v>
      </c>
      <c r="D25">
        <f>'2000 state ($99)'!$R25</f>
        <v>5425.882</v>
      </c>
      <c r="E25">
        <f t="shared" si="1"/>
        <v>1.2251732884913955</v>
      </c>
      <c r="F25">
        <f t="shared" si="7"/>
        <v>0.7258534103640483</v>
      </c>
      <c r="G25">
        <f t="shared" si="8"/>
        <v>0.9006601925644848</v>
      </c>
      <c r="H25">
        <f t="shared" si="2"/>
        <v>-2432.989</v>
      </c>
      <c r="I25">
        <f t="shared" si="2"/>
        <v>1928.9329999999995</v>
      </c>
      <c r="J25">
        <f t="shared" si="3"/>
        <v>-41.02891126349044</v>
      </c>
      <c r="K25">
        <f t="shared" si="4"/>
        <v>55.160455585711986</v>
      </c>
      <c r="L25">
        <f t="shared" si="5"/>
        <v>-2410.614886276386</v>
      </c>
      <c r="M25">
        <f t="shared" si="6"/>
        <v>722.301282261988</v>
      </c>
    </row>
    <row r="26" spans="1:13" ht="12.75">
      <c r="A26" t="s">
        <v>188</v>
      </c>
      <c r="B26">
        <f>'1980 state ($99)'!$R26</f>
        <v>2157.339</v>
      </c>
      <c r="C26">
        <f>'1990 state ($99)'!$R26</f>
        <v>1696.593</v>
      </c>
      <c r="D26">
        <f>'2000 state ($99)'!$R26</f>
        <v>2645.135</v>
      </c>
      <c r="E26">
        <f t="shared" si="1"/>
        <v>0.445723735563633</v>
      </c>
      <c r="F26">
        <f t="shared" si="7"/>
        <v>0.35215778527218206</v>
      </c>
      <c r="G26">
        <f t="shared" si="8"/>
        <v>0.43907475290820164</v>
      </c>
      <c r="H26">
        <f t="shared" si="2"/>
        <v>-460.74599999999987</v>
      </c>
      <c r="I26">
        <f t="shared" si="2"/>
        <v>948.5420000000001</v>
      </c>
      <c r="J26">
        <f t="shared" si="3"/>
        <v>-21.357144148416168</v>
      </c>
      <c r="K26">
        <f t="shared" si="4"/>
        <v>55.908635718761076</v>
      </c>
      <c r="L26">
        <f t="shared" si="5"/>
        <v>-438.371886276386</v>
      </c>
      <c r="M26">
        <f t="shared" si="6"/>
        <v>-258.08971773801136</v>
      </c>
    </row>
    <row r="27" spans="1:13" ht="12.75">
      <c r="A27" t="s">
        <v>189</v>
      </c>
      <c r="B27">
        <f>'1980 state ($99)'!$R27</f>
        <v>3470.621</v>
      </c>
      <c r="C27">
        <f>'1990 state ($99)'!$R27</f>
        <v>2702.851</v>
      </c>
      <c r="D27">
        <f>'2000 state ($99)'!$R27</f>
        <v>3963.264</v>
      </c>
      <c r="E27">
        <f t="shared" si="1"/>
        <v>0.7170584487860238</v>
      </c>
      <c r="F27">
        <f t="shared" si="7"/>
        <v>0.5610243718326685</v>
      </c>
      <c r="G27">
        <f t="shared" si="8"/>
        <v>0.6578753679906586</v>
      </c>
      <c r="H27">
        <f t="shared" si="2"/>
        <v>-767.77</v>
      </c>
      <c r="I27">
        <f t="shared" si="2"/>
        <v>1260.413</v>
      </c>
      <c r="J27">
        <f t="shared" si="3"/>
        <v>-22.121977594211526</v>
      </c>
      <c r="K27">
        <f t="shared" si="4"/>
        <v>46.632722262529455</v>
      </c>
      <c r="L27">
        <f t="shared" si="5"/>
        <v>-745.3958862763861</v>
      </c>
      <c r="M27">
        <f t="shared" si="6"/>
        <v>53.78128226198851</v>
      </c>
    </row>
    <row r="28" spans="1:13" ht="12.75">
      <c r="A28" t="s">
        <v>190</v>
      </c>
      <c r="B28">
        <f>'1980 state ($99)'!$R28</f>
        <v>3878.84</v>
      </c>
      <c r="C28">
        <f>'1990 state ($99)'!$R28</f>
        <v>2384.416</v>
      </c>
      <c r="D28">
        <f>'2000 state ($99)'!$R28</f>
        <v>4190.37</v>
      </c>
      <c r="E28">
        <f t="shared" si="1"/>
        <v>0.8013998052478736</v>
      </c>
      <c r="F28">
        <f t="shared" si="7"/>
        <v>0.49492757410148175</v>
      </c>
      <c r="G28">
        <f t="shared" si="8"/>
        <v>0.6955734479880764</v>
      </c>
      <c r="H28">
        <f t="shared" si="2"/>
        <v>-1494.424</v>
      </c>
      <c r="I28">
        <f t="shared" si="2"/>
        <v>1805.9539999999997</v>
      </c>
      <c r="J28">
        <f t="shared" si="3"/>
        <v>-38.52760103536109</v>
      </c>
      <c r="K28">
        <f t="shared" si="4"/>
        <v>75.7398876706078</v>
      </c>
      <c r="L28">
        <f t="shared" si="5"/>
        <v>-1472.0498862763861</v>
      </c>
      <c r="M28">
        <f t="shared" si="6"/>
        <v>599.3222822619882</v>
      </c>
    </row>
    <row r="29" spans="1:13" ht="12.75">
      <c r="A29" t="s">
        <v>191</v>
      </c>
      <c r="B29">
        <f>'1980 state ($99)'!$R29</f>
        <v>3720.624</v>
      </c>
      <c r="C29">
        <f>'1990 state ($99)'!$R29</f>
        <v>2130.932</v>
      </c>
      <c r="D29">
        <f>'2000 state ($99)'!$R29</f>
        <v>3727.326</v>
      </c>
      <c r="E29">
        <f t="shared" si="1"/>
        <v>0.7687110963588506</v>
      </c>
      <c r="F29">
        <f t="shared" si="7"/>
        <v>0.442312501398757</v>
      </c>
      <c r="G29">
        <f t="shared" si="8"/>
        <v>0.6187112349495641</v>
      </c>
      <c r="H29">
        <f t="shared" si="2"/>
        <v>-1589.692</v>
      </c>
      <c r="I29">
        <f t="shared" si="2"/>
        <v>1596.3940000000002</v>
      </c>
      <c r="J29">
        <f t="shared" si="3"/>
        <v>-42.726488890035654</v>
      </c>
      <c r="K29">
        <f t="shared" si="4"/>
        <v>74.91529527924872</v>
      </c>
      <c r="L29">
        <f t="shared" si="5"/>
        <v>-1567.3178862763862</v>
      </c>
      <c r="M29">
        <f t="shared" si="6"/>
        <v>389.76228226198873</v>
      </c>
    </row>
    <row r="30" spans="1:13" ht="12.75">
      <c r="A30" t="s">
        <v>192</v>
      </c>
      <c r="B30">
        <f>'1980 state ($99)'!$R30</f>
        <v>5780.986</v>
      </c>
      <c r="C30">
        <f>'1990 state ($99)'!$R30</f>
        <v>3665.024</v>
      </c>
      <c r="D30">
        <f>'2000 state ($99)'!$R30</f>
        <v>5024.117</v>
      </c>
      <c r="E30">
        <f t="shared" si="1"/>
        <v>1.1943985971426208</v>
      </c>
      <c r="F30">
        <f t="shared" si="7"/>
        <v>0.7607403394976836</v>
      </c>
      <c r="G30">
        <f t="shared" si="8"/>
        <v>0.8339698844697511</v>
      </c>
      <c r="H30">
        <f t="shared" si="2"/>
        <v>-2115.962</v>
      </c>
      <c r="I30">
        <f t="shared" si="2"/>
        <v>1359.0930000000003</v>
      </c>
      <c r="J30">
        <f t="shared" si="3"/>
        <v>-36.602095213515476</v>
      </c>
      <c r="K30">
        <f t="shared" si="4"/>
        <v>37.082785815318</v>
      </c>
      <c r="L30">
        <f t="shared" si="5"/>
        <v>-2093.587886276386</v>
      </c>
      <c r="M30">
        <f t="shared" si="6"/>
        <v>152.4612822619888</v>
      </c>
    </row>
    <row r="31" spans="1:13" ht="12.75">
      <c r="A31" t="s">
        <v>193</v>
      </c>
      <c r="B31">
        <f>'1980 state ($99)'!$R31</f>
        <v>3842.013</v>
      </c>
      <c r="C31">
        <f>'1990 state ($99)'!$R31</f>
        <v>5694.905</v>
      </c>
      <c r="D31">
        <f>'2000 state ($99)'!$R31</f>
        <v>5270.185</v>
      </c>
      <c r="E31">
        <f t="shared" si="1"/>
        <v>0.7937910483442984</v>
      </c>
      <c r="F31">
        <f t="shared" si="7"/>
        <v>1.182077924484821</v>
      </c>
      <c r="G31">
        <f t="shared" si="8"/>
        <v>0.8748155298899718</v>
      </c>
      <c r="H31">
        <f t="shared" si="2"/>
        <v>1852.8919999999998</v>
      </c>
      <c r="I31">
        <f t="shared" si="2"/>
        <v>-424.71999999999935</v>
      </c>
      <c r="J31">
        <f t="shared" si="3"/>
        <v>48.22711427577158</v>
      </c>
      <c r="K31">
        <f t="shared" si="4"/>
        <v>-7.45789438103005</v>
      </c>
      <c r="L31">
        <f t="shared" si="5"/>
        <v>1875.2661137236137</v>
      </c>
      <c r="M31">
        <f t="shared" si="6"/>
        <v>-1631.3517177380108</v>
      </c>
    </row>
    <row r="32" spans="1:13" ht="12.75">
      <c r="A32" t="s">
        <v>194</v>
      </c>
      <c r="B32">
        <f>'1980 state ($99)'!$R32</f>
        <v>5687.299</v>
      </c>
      <c r="C32">
        <f>'1990 state ($99)'!$R32</f>
        <v>8282.133</v>
      </c>
      <c r="D32">
        <f>'2000 state ($99)'!$R32</f>
        <v>8753.289</v>
      </c>
      <c r="E32">
        <f t="shared" si="1"/>
        <v>1.1750421030479283</v>
      </c>
      <c r="F32">
        <f t="shared" si="7"/>
        <v>1.7191027044256653</v>
      </c>
      <c r="G32">
        <f t="shared" si="8"/>
        <v>1.452987543096696</v>
      </c>
      <c r="H32">
        <f t="shared" si="2"/>
        <v>2594.834</v>
      </c>
      <c r="I32">
        <f t="shared" si="2"/>
        <v>471.15600000000086</v>
      </c>
      <c r="J32">
        <f t="shared" si="3"/>
        <v>45.62506736501808</v>
      </c>
      <c r="K32">
        <f t="shared" si="4"/>
        <v>5.688824364448155</v>
      </c>
      <c r="L32">
        <f t="shared" si="5"/>
        <v>2617.2081137236137</v>
      </c>
      <c r="M32">
        <f t="shared" si="6"/>
        <v>-735.4757177380106</v>
      </c>
    </row>
    <row r="33" spans="1:13" ht="12.75">
      <c r="A33" t="s">
        <v>195</v>
      </c>
      <c r="B33">
        <f>'1980 state ($99)'!$R33</f>
        <v>3566.799</v>
      </c>
      <c r="C33">
        <f>'1990 state ($99)'!$R33</f>
        <v>3068.415</v>
      </c>
      <c r="D33">
        <f>'2000 state ($99)'!$R33</f>
        <v>4521.735</v>
      </c>
      <c r="E33">
        <f t="shared" si="1"/>
        <v>0.7369296036852023</v>
      </c>
      <c r="F33">
        <f t="shared" si="7"/>
        <v>0.6369036243200004</v>
      </c>
      <c r="G33">
        <f t="shared" si="8"/>
        <v>0.7505778260245193</v>
      </c>
      <c r="H33">
        <f t="shared" si="2"/>
        <v>-498.384</v>
      </c>
      <c r="I33">
        <f t="shared" si="2"/>
        <v>1453.3199999999997</v>
      </c>
      <c r="J33">
        <f t="shared" si="3"/>
        <v>-13.972864745111794</v>
      </c>
      <c r="K33">
        <f t="shared" si="4"/>
        <v>47.36386701277369</v>
      </c>
      <c r="L33">
        <f t="shared" si="5"/>
        <v>-476.00988627638617</v>
      </c>
      <c r="M33">
        <f t="shared" si="6"/>
        <v>246.6882822619882</v>
      </c>
    </row>
    <row r="34" spans="1:13" ht="12.75">
      <c r="A34" t="s">
        <v>196</v>
      </c>
      <c r="B34">
        <f>'1980 state ($99)'!$R34</f>
        <v>5067.48</v>
      </c>
      <c r="C34">
        <f>'1990 state ($99)'!$R34</f>
        <v>9682.538</v>
      </c>
      <c r="D34">
        <f>'2000 state ($99)'!$R34</f>
        <v>10824.21</v>
      </c>
      <c r="E34">
        <f t="shared" si="1"/>
        <v>1.046982470299753</v>
      </c>
      <c r="F34">
        <f t="shared" si="7"/>
        <v>2.009781448994392</v>
      </c>
      <c r="G34">
        <f t="shared" si="8"/>
        <v>1.7967466050604164</v>
      </c>
      <c r="H34">
        <f t="shared" si="2"/>
        <v>4615.058000000001</v>
      </c>
      <c r="I34">
        <f t="shared" si="2"/>
        <v>1141.6719999999987</v>
      </c>
      <c r="J34">
        <f t="shared" si="3"/>
        <v>91.07205159171819</v>
      </c>
      <c r="K34">
        <f t="shared" si="4"/>
        <v>11.791040737459523</v>
      </c>
      <c r="L34">
        <f t="shared" si="5"/>
        <v>4637.432113723615</v>
      </c>
      <c r="M34">
        <f t="shared" si="6"/>
        <v>-64.95971773801284</v>
      </c>
    </row>
    <row r="35" spans="1:13" ht="12.75">
      <c r="A35" t="s">
        <v>197</v>
      </c>
      <c r="B35">
        <f>'1980 state ($99)'!$R35</f>
        <v>3237.441</v>
      </c>
      <c r="C35">
        <f>'1990 state ($99)'!$R35</f>
        <v>2936.061</v>
      </c>
      <c r="D35">
        <f>'2000 state ($99)'!$R35</f>
        <v>4853.377</v>
      </c>
      <c r="E35">
        <f t="shared" si="1"/>
        <v>0.6688815694644483</v>
      </c>
      <c r="F35">
        <f t="shared" si="7"/>
        <v>0.609431218438381</v>
      </c>
      <c r="G35">
        <f t="shared" si="8"/>
        <v>0.8056281842119017</v>
      </c>
      <c r="H35">
        <f t="shared" si="2"/>
        <v>-301.37999999999965</v>
      </c>
      <c r="I35">
        <f t="shared" si="2"/>
        <v>1917.3160000000003</v>
      </c>
      <c r="J35">
        <f t="shared" si="3"/>
        <v>-9.309204399400627</v>
      </c>
      <c r="K35">
        <f t="shared" si="4"/>
        <v>65.3023217160679</v>
      </c>
      <c r="L35">
        <f t="shared" si="5"/>
        <v>-279.0058862763858</v>
      </c>
      <c r="M35">
        <f t="shared" si="6"/>
        <v>710.6842822619888</v>
      </c>
    </row>
    <row r="36" spans="1:13" ht="12.75">
      <c r="A36" t="s">
        <v>198</v>
      </c>
      <c r="B36">
        <f>'1980 state ($99)'!$R36</f>
        <v>3767.041</v>
      </c>
      <c r="C36">
        <f>'1990 state ($99)'!$R36</f>
        <v>1687.988</v>
      </c>
      <c r="D36">
        <f>'2000 state ($99)'!$R36</f>
        <v>2419.603</v>
      </c>
      <c r="E36">
        <f t="shared" si="1"/>
        <v>0.7783012250468581</v>
      </c>
      <c r="F36">
        <f t="shared" si="7"/>
        <v>0.3503716658302964</v>
      </c>
      <c r="G36">
        <f t="shared" si="8"/>
        <v>0.4016379464038483</v>
      </c>
      <c r="H36">
        <f t="shared" si="2"/>
        <v>-2079.053</v>
      </c>
      <c r="I36">
        <f t="shared" si="2"/>
        <v>731.615</v>
      </c>
      <c r="J36">
        <f t="shared" si="3"/>
        <v>-55.19061247276045</v>
      </c>
      <c r="K36">
        <f t="shared" si="4"/>
        <v>43.34242897461356</v>
      </c>
      <c r="L36">
        <f t="shared" si="5"/>
        <v>-2056.678886276386</v>
      </c>
      <c r="M36">
        <f t="shared" si="6"/>
        <v>-475.0167177380115</v>
      </c>
    </row>
    <row r="37" spans="1:13" ht="12.75">
      <c r="A37" t="s">
        <v>199</v>
      </c>
      <c r="B37">
        <f>'1980 state ($99)'!$R37</f>
        <v>3812.207</v>
      </c>
      <c r="C37">
        <f>'1990 state ($99)'!$R37</f>
        <v>2836.468</v>
      </c>
      <c r="D37">
        <f>'2000 state ($99)'!$R37</f>
        <v>4335.704</v>
      </c>
      <c r="E37">
        <f t="shared" si="1"/>
        <v>0.7876328869880119</v>
      </c>
      <c r="F37">
        <f t="shared" si="7"/>
        <v>0.5887589356288843</v>
      </c>
      <c r="G37">
        <f t="shared" si="8"/>
        <v>0.7196979218388102</v>
      </c>
      <c r="H37">
        <f t="shared" si="2"/>
        <v>-975.739</v>
      </c>
      <c r="I37">
        <f t="shared" si="2"/>
        <v>1499.2359999999999</v>
      </c>
      <c r="J37">
        <f t="shared" si="3"/>
        <v>-25.595121146359578</v>
      </c>
      <c r="K37">
        <f t="shared" si="4"/>
        <v>52.85573466719878</v>
      </c>
      <c r="L37">
        <f t="shared" si="5"/>
        <v>-953.3648862763862</v>
      </c>
      <c r="M37">
        <f t="shared" si="6"/>
        <v>292.6042822619884</v>
      </c>
    </row>
    <row r="38" spans="1:13" ht="12.75">
      <c r="A38" t="s">
        <v>200</v>
      </c>
      <c r="B38">
        <f>'1980 state ($99)'!$R38</f>
        <v>3361.925</v>
      </c>
      <c r="C38">
        <f>'1990 state ($99)'!$R38</f>
        <v>2091.083</v>
      </c>
      <c r="D38">
        <f>'2000 state ($99)'!$R38</f>
        <v>2906.647</v>
      </c>
      <c r="E38">
        <f t="shared" si="1"/>
        <v>0.6946009735534225</v>
      </c>
      <c r="F38">
        <f t="shared" si="7"/>
        <v>0.4340411389769439</v>
      </c>
      <c r="G38">
        <f t="shared" si="8"/>
        <v>0.48248399923495977</v>
      </c>
      <c r="H38">
        <f t="shared" si="2"/>
        <v>-1270.842</v>
      </c>
      <c r="I38">
        <f t="shared" si="2"/>
        <v>815.5639999999999</v>
      </c>
      <c r="J38">
        <f t="shared" si="3"/>
        <v>-37.801021736058956</v>
      </c>
      <c r="K38">
        <f t="shared" si="4"/>
        <v>39.0019908344145</v>
      </c>
      <c r="L38">
        <f t="shared" si="5"/>
        <v>-1248.4678862763863</v>
      </c>
      <c r="M38">
        <f t="shared" si="6"/>
        <v>-391.06771773801165</v>
      </c>
    </row>
    <row r="39" spans="1:13" ht="12.75">
      <c r="A39" t="s">
        <v>201</v>
      </c>
      <c r="B39">
        <f>'1980 state ($99)'!$R39</f>
        <v>6001.088</v>
      </c>
      <c r="C39">
        <f>'1990 state ($99)'!$R39</f>
        <v>3599.425</v>
      </c>
      <c r="D39">
        <f>'2000 state ($99)'!$R39</f>
        <v>7564.861</v>
      </c>
      <c r="E39">
        <f t="shared" si="1"/>
        <v>1.2398734555886168</v>
      </c>
      <c r="F39">
        <f t="shared" si="7"/>
        <v>0.7471241106460559</v>
      </c>
      <c r="G39">
        <f t="shared" si="8"/>
        <v>1.2557164282200683</v>
      </c>
      <c r="H39">
        <f t="shared" si="2"/>
        <v>-2401.6629999999996</v>
      </c>
      <c r="I39">
        <f t="shared" si="2"/>
        <v>3965.4359999999997</v>
      </c>
      <c r="J39">
        <f t="shared" si="3"/>
        <v>-40.02045962332163</v>
      </c>
      <c r="K39">
        <f t="shared" si="4"/>
        <v>110.16859637303178</v>
      </c>
      <c r="L39">
        <f t="shared" si="5"/>
        <v>-2379.2888862763857</v>
      </c>
      <c r="M39">
        <f t="shared" si="6"/>
        <v>2758.804282261988</v>
      </c>
    </row>
    <row r="40" spans="1:13" ht="12.75">
      <c r="A40" t="s">
        <v>202</v>
      </c>
      <c r="B40">
        <f>'1980 state ($99)'!$R40</f>
        <v>3414.884</v>
      </c>
      <c r="C40">
        <f>'1990 state ($99)'!$R40</f>
        <v>3289.928</v>
      </c>
      <c r="D40">
        <f>'2000 state ($99)'!$R40</f>
        <v>4056.934</v>
      </c>
      <c r="E40">
        <f t="shared" si="1"/>
        <v>0.7055427325035525</v>
      </c>
      <c r="F40">
        <f t="shared" si="7"/>
        <v>0.6828825523769927</v>
      </c>
      <c r="G40">
        <f t="shared" si="8"/>
        <v>0.6734239627145239</v>
      </c>
      <c r="H40">
        <f t="shared" si="2"/>
        <v>-124.95600000000013</v>
      </c>
      <c r="I40">
        <f t="shared" si="2"/>
        <v>767.0060000000003</v>
      </c>
      <c r="J40">
        <f t="shared" si="3"/>
        <v>-3.6591579684697964</v>
      </c>
      <c r="K40">
        <f t="shared" si="4"/>
        <v>23.313762489635042</v>
      </c>
      <c r="L40">
        <f t="shared" si="5"/>
        <v>-102.58188627638629</v>
      </c>
      <c r="M40">
        <f t="shared" si="6"/>
        <v>-439.6257177380112</v>
      </c>
    </row>
    <row r="41" spans="1:13" ht="12.75">
      <c r="A41" t="s">
        <v>203</v>
      </c>
      <c r="B41">
        <f>'1980 state ($99)'!$R41</f>
        <v>4055.876</v>
      </c>
      <c r="C41">
        <f>'1990 state ($99)'!$R41</f>
        <v>6594.019</v>
      </c>
      <c r="D41">
        <f>'2000 state ($99)'!$R41</f>
        <v>6060.327</v>
      </c>
      <c r="E41">
        <f t="shared" si="1"/>
        <v>0.8379768787858031</v>
      </c>
      <c r="F41">
        <f t="shared" si="7"/>
        <v>1.3687048850741979</v>
      </c>
      <c r="G41">
        <f t="shared" si="8"/>
        <v>1.0059738274484678</v>
      </c>
      <c r="H41">
        <f t="shared" si="2"/>
        <v>2538.143</v>
      </c>
      <c r="I41">
        <f t="shared" si="2"/>
        <v>-533.692</v>
      </c>
      <c r="J41">
        <f t="shared" si="3"/>
        <v>62.57940331509148</v>
      </c>
      <c r="K41">
        <f t="shared" si="4"/>
        <v>-8.093576921752879</v>
      </c>
      <c r="L41">
        <f t="shared" si="5"/>
        <v>2560.517113723614</v>
      </c>
      <c r="M41">
        <f t="shared" si="6"/>
        <v>-1740.3237177380115</v>
      </c>
    </row>
    <row r="42" spans="1:13" ht="12.75">
      <c r="A42" t="s">
        <v>204</v>
      </c>
      <c r="B42">
        <f>'1980 state ($99)'!$R42</f>
        <v>3107.139</v>
      </c>
      <c r="C42">
        <f>'1990 state ($99)'!$R42</f>
        <v>2820.429</v>
      </c>
      <c r="D42">
        <f>'2000 state ($99)'!$R42</f>
        <v>4299.465</v>
      </c>
      <c r="E42">
        <f t="shared" si="1"/>
        <v>0.6419601193857114</v>
      </c>
      <c r="F42">
        <f t="shared" si="7"/>
        <v>0.5854297584379018</v>
      </c>
      <c r="G42">
        <f t="shared" si="8"/>
        <v>0.7136824897453101</v>
      </c>
      <c r="H42">
        <f t="shared" si="2"/>
        <v>-286.71000000000004</v>
      </c>
      <c r="I42">
        <f t="shared" si="2"/>
        <v>1479.036</v>
      </c>
      <c r="J42">
        <f t="shared" si="3"/>
        <v>-9.227459730639666</v>
      </c>
      <c r="K42">
        <f t="shared" si="4"/>
        <v>52.44010751555881</v>
      </c>
      <c r="L42">
        <f t="shared" si="5"/>
        <v>-264.3358862763862</v>
      </c>
      <c r="M42">
        <f t="shared" si="6"/>
        <v>272.40428226198856</v>
      </c>
    </row>
    <row r="43" spans="1:13" ht="12.75">
      <c r="A43" t="s">
        <v>205</v>
      </c>
      <c r="B43">
        <f>'1980 state ($99)'!$R43</f>
        <v>2869.138</v>
      </c>
      <c r="C43">
        <f>'1990 state ($99)'!$R43</f>
        <v>1402.259</v>
      </c>
      <c r="D43">
        <f>'2000 state ($99)'!$R43</f>
        <v>2450.126</v>
      </c>
      <c r="E43">
        <f t="shared" si="1"/>
        <v>0.5927871823610341</v>
      </c>
      <c r="F43">
        <f t="shared" si="7"/>
        <v>0.29106357495167356</v>
      </c>
      <c r="G43">
        <f t="shared" si="8"/>
        <v>0.40670456065341104</v>
      </c>
      <c r="H43">
        <f t="shared" si="2"/>
        <v>-1466.879</v>
      </c>
      <c r="I43">
        <f t="shared" si="2"/>
        <v>1047.8670000000002</v>
      </c>
      <c r="J43">
        <f t="shared" si="3"/>
        <v>-51.12612220116286</v>
      </c>
      <c r="K43">
        <f t="shared" si="4"/>
        <v>74.72706539947329</v>
      </c>
      <c r="L43">
        <f t="shared" si="5"/>
        <v>-1444.504886276386</v>
      </c>
      <c r="M43">
        <f t="shared" si="6"/>
        <v>-158.7647177380113</v>
      </c>
    </row>
    <row r="44" spans="1:13" ht="12.75">
      <c r="A44" t="s">
        <v>221</v>
      </c>
      <c r="B44">
        <f>'1980 state ($99)'!$R44</f>
        <v>2975.158</v>
      </c>
      <c r="C44">
        <f>'1990 state ($99)'!$R44</f>
        <v>2252.409</v>
      </c>
      <c r="D44">
        <f>'2000 state ($99)'!$R44</f>
        <v>3594.592</v>
      </c>
      <c r="E44">
        <f t="shared" si="1"/>
        <v>0.6146917742886154</v>
      </c>
      <c r="F44">
        <f t="shared" si="7"/>
        <v>0.4675271941868971</v>
      </c>
      <c r="G44">
        <f t="shared" si="8"/>
        <v>0.596678276989945</v>
      </c>
      <c r="H44">
        <f t="shared" si="2"/>
        <v>-722.7489999999998</v>
      </c>
      <c r="I44">
        <f t="shared" si="2"/>
        <v>1342.183</v>
      </c>
      <c r="J44">
        <f t="shared" si="3"/>
        <v>-24.292793861704144</v>
      </c>
      <c r="K44">
        <f t="shared" si="4"/>
        <v>59.58877805940217</v>
      </c>
      <c r="L44">
        <f t="shared" si="5"/>
        <v>-700.374886276386</v>
      </c>
      <c r="M44">
        <f t="shared" si="6"/>
        <v>135.5512822619885</v>
      </c>
    </row>
    <row r="45" spans="1:13" ht="12.75">
      <c r="A45" t="s">
        <v>207</v>
      </c>
      <c r="B45">
        <f>'1980 state ($99)'!$R45</f>
        <v>3699.799</v>
      </c>
      <c r="C45">
        <f>'1990 state ($99)'!$R45</f>
        <v>2403.25</v>
      </c>
      <c r="D45">
        <f>'2000 state ($99)'!$R45</f>
        <v>3306.808</v>
      </c>
      <c r="E45">
        <f t="shared" si="1"/>
        <v>0.7644084824474011</v>
      </c>
      <c r="F45">
        <f t="shared" si="7"/>
        <v>0.498836902813681</v>
      </c>
      <c r="G45">
        <f t="shared" si="8"/>
        <v>0.5489080540368882</v>
      </c>
      <c r="H45">
        <f t="shared" si="2"/>
        <v>-1296.549</v>
      </c>
      <c r="I45">
        <f t="shared" si="2"/>
        <v>903.558</v>
      </c>
      <c r="J45">
        <f t="shared" si="3"/>
        <v>-35.04376859391551</v>
      </c>
      <c r="K45">
        <f t="shared" si="4"/>
        <v>37.59733693956101</v>
      </c>
      <c r="L45">
        <f t="shared" si="5"/>
        <v>-1274.1748862763861</v>
      </c>
      <c r="M45">
        <f t="shared" si="6"/>
        <v>-303.0737177380115</v>
      </c>
    </row>
    <row r="46" spans="1:13" ht="12.75">
      <c r="A46" t="s">
        <v>208</v>
      </c>
      <c r="B46">
        <f>'1980 state ($99)'!$R46</f>
        <v>5027.632</v>
      </c>
      <c r="C46">
        <f>'1990 state ($99)'!$R46</f>
        <v>3106.475</v>
      </c>
      <c r="D46">
        <f>'2000 state ($99)'!$R46</f>
        <v>6401.245</v>
      </c>
      <c r="E46">
        <f t="shared" si="1"/>
        <v>1.038749550292865</v>
      </c>
      <c r="F46">
        <f t="shared" si="7"/>
        <v>0.644803648254709</v>
      </c>
      <c r="G46">
        <f t="shared" si="8"/>
        <v>1.0625639397156896</v>
      </c>
      <c r="H46">
        <f t="shared" si="2"/>
        <v>-1921.1569999999997</v>
      </c>
      <c r="I46">
        <f t="shared" si="2"/>
        <v>3294.77</v>
      </c>
      <c r="J46">
        <f t="shared" si="3"/>
        <v>-38.21196539444414</v>
      </c>
      <c r="K46">
        <f t="shared" si="4"/>
        <v>106.06137181210214</v>
      </c>
      <c r="L46">
        <f t="shared" si="5"/>
        <v>-1898.7828862763859</v>
      </c>
      <c r="M46">
        <f t="shared" si="6"/>
        <v>2088.1382822619885</v>
      </c>
    </row>
    <row r="47" spans="1:13" ht="12.75">
      <c r="A47" t="s">
        <v>209</v>
      </c>
      <c r="B47">
        <f>'1980 state ($99)'!$R47</f>
        <v>3753.868</v>
      </c>
      <c r="C47">
        <f>'1990 state ($99)'!$R47</f>
        <v>4080.119</v>
      </c>
      <c r="D47">
        <f>'2000 state ($99)'!$R47</f>
        <v>4259.225</v>
      </c>
      <c r="E47">
        <f t="shared" si="1"/>
        <v>0.7755795764007344</v>
      </c>
      <c r="F47">
        <f t="shared" si="7"/>
        <v>0.8469006241844391</v>
      </c>
      <c r="G47">
        <f t="shared" si="8"/>
        <v>0.7070029183597188</v>
      </c>
      <c r="H47">
        <f t="shared" si="2"/>
        <v>326.2510000000002</v>
      </c>
      <c r="I47">
        <f t="shared" si="2"/>
        <v>179.10600000000022</v>
      </c>
      <c r="J47">
        <f t="shared" si="3"/>
        <v>8.691062125785995</v>
      </c>
      <c r="K47">
        <f t="shared" si="4"/>
        <v>4.389724907533339</v>
      </c>
      <c r="L47">
        <f t="shared" si="5"/>
        <v>348.62511372361405</v>
      </c>
      <c r="M47">
        <f t="shared" si="6"/>
        <v>-1027.5257177380113</v>
      </c>
    </row>
    <row r="48" spans="1:13" ht="12.75">
      <c r="A48" t="s">
        <v>210</v>
      </c>
      <c r="B48">
        <f>'1980 state ($99)'!$R48</f>
        <v>4564.09</v>
      </c>
      <c r="C48">
        <f>'1990 state ($99)'!$R48</f>
        <v>5147.688</v>
      </c>
      <c r="D48">
        <f>'2000 state ($99)'!$R48</f>
        <v>5928.297</v>
      </c>
      <c r="E48">
        <f t="shared" si="1"/>
        <v>0.9429780133064956</v>
      </c>
      <c r="F48">
        <f t="shared" si="7"/>
        <v>1.0684933896062214</v>
      </c>
      <c r="G48">
        <f t="shared" si="8"/>
        <v>0.9840577287894313</v>
      </c>
      <c r="H48">
        <f t="shared" si="2"/>
        <v>583.598</v>
      </c>
      <c r="I48">
        <f t="shared" si="2"/>
        <v>780.6089999999995</v>
      </c>
      <c r="J48">
        <f t="shared" si="3"/>
        <v>12.786732952242394</v>
      </c>
      <c r="K48">
        <f t="shared" si="4"/>
        <v>15.164264034650108</v>
      </c>
      <c r="L48">
        <f t="shared" si="5"/>
        <v>605.9721137236138</v>
      </c>
      <c r="M48">
        <f t="shared" si="6"/>
        <v>-426.02271773801203</v>
      </c>
    </row>
    <row r="49" spans="1:13" ht="12.75">
      <c r="A49" t="s">
        <v>211</v>
      </c>
      <c r="B49">
        <f>'1980 state ($99)'!$R49</f>
        <v>4813.458</v>
      </c>
      <c r="C49">
        <f>'1990 state ($99)'!$R49</f>
        <v>4073.633</v>
      </c>
      <c r="D49">
        <f>'2000 state ($99)'!$R49</f>
        <v>6494.374</v>
      </c>
      <c r="E49">
        <f t="shared" si="1"/>
        <v>0.9944994647288413</v>
      </c>
      <c r="F49">
        <f t="shared" si="7"/>
        <v>0.8455543405470107</v>
      </c>
      <c r="G49">
        <f t="shared" si="8"/>
        <v>1.0780227320508966</v>
      </c>
      <c r="H49">
        <f t="shared" si="2"/>
        <v>-739.8249999999998</v>
      </c>
      <c r="I49">
        <f t="shared" si="2"/>
        <v>2420.741</v>
      </c>
      <c r="J49">
        <f t="shared" si="3"/>
        <v>-15.369927399387299</v>
      </c>
      <c r="K49">
        <f t="shared" si="4"/>
        <v>59.42462170745376</v>
      </c>
      <c r="L49">
        <f t="shared" si="5"/>
        <v>-717.450886276386</v>
      </c>
      <c r="M49">
        <f t="shared" si="6"/>
        <v>1214.1092822619885</v>
      </c>
    </row>
    <row r="50" spans="1:13" ht="12.75">
      <c r="A50" t="s">
        <v>212</v>
      </c>
      <c r="B50">
        <f>'1980 state ($99)'!$R50</f>
        <v>3147.474</v>
      </c>
      <c r="C50">
        <f>'1990 state ($99)'!$R50</f>
        <v>1763.204</v>
      </c>
      <c r="D50">
        <f>'2000 state ($99)'!$R50</f>
        <v>2533.309</v>
      </c>
      <c r="E50">
        <f t="shared" si="1"/>
        <v>0.6502936575426534</v>
      </c>
      <c r="F50">
        <f t="shared" si="7"/>
        <v>0.3659840725636923</v>
      </c>
      <c r="G50">
        <f t="shared" si="8"/>
        <v>0.4205123833812351</v>
      </c>
      <c r="H50">
        <f t="shared" si="2"/>
        <v>-1384.2700000000002</v>
      </c>
      <c r="I50">
        <f t="shared" si="2"/>
        <v>770.1050000000002</v>
      </c>
      <c r="J50">
        <f t="shared" si="3"/>
        <v>-43.98034741510177</v>
      </c>
      <c r="K50">
        <f t="shared" si="4"/>
        <v>43.6764549082239</v>
      </c>
      <c r="L50">
        <f t="shared" si="5"/>
        <v>-1361.8958862763864</v>
      </c>
      <c r="M50">
        <f t="shared" si="6"/>
        <v>-436.52671773801126</v>
      </c>
    </row>
    <row r="51" spans="1:13" ht="12.75">
      <c r="A51" t="s">
        <v>213</v>
      </c>
      <c r="B51">
        <f>'1980 state ($99)'!$R51</f>
        <v>6316.509</v>
      </c>
      <c r="C51">
        <f>'1990 state ($99)'!$R51</f>
        <v>4206.495</v>
      </c>
      <c r="D51">
        <f>'2000 state ($99)'!$R51</f>
        <v>6060.031</v>
      </c>
      <c r="E51">
        <f t="shared" si="1"/>
        <v>1.3050419925664478</v>
      </c>
      <c r="F51">
        <f t="shared" si="7"/>
        <v>0.8731321907838281</v>
      </c>
      <c r="G51">
        <f t="shared" si="8"/>
        <v>1.0059246934243589</v>
      </c>
      <c r="H51">
        <f t="shared" si="2"/>
        <v>-2110.014</v>
      </c>
      <c r="I51">
        <f t="shared" si="2"/>
        <v>1853.536</v>
      </c>
      <c r="J51">
        <f t="shared" si="3"/>
        <v>-33.404749363928715</v>
      </c>
      <c r="K51">
        <f t="shared" si="4"/>
        <v>44.06366820833021</v>
      </c>
      <c r="L51">
        <f t="shared" si="5"/>
        <v>-2087.6398862763863</v>
      </c>
      <c r="M51">
        <f t="shared" si="6"/>
        <v>646.9042822619886</v>
      </c>
    </row>
    <row r="52" spans="1:13" ht="12.75">
      <c r="A52" t="s">
        <v>214</v>
      </c>
      <c r="B52">
        <f>'1980 state ($99)'!$R52</f>
        <v>4112.732</v>
      </c>
      <c r="C52">
        <f>'1990 state ($99)'!$R52</f>
        <v>1945.827</v>
      </c>
      <c r="D52">
        <f>'2000 state ($99)'!$R52</f>
        <v>3388.801</v>
      </c>
      <c r="E52">
        <f t="shared" si="1"/>
        <v>0.8497237895444766</v>
      </c>
      <c r="F52">
        <f t="shared" si="7"/>
        <v>0.40389069555445184</v>
      </c>
      <c r="G52">
        <f t="shared" si="8"/>
        <v>0.5625183447083292</v>
      </c>
      <c r="H52">
        <f t="shared" si="2"/>
        <v>-2166.9049999999997</v>
      </c>
      <c r="I52">
        <f t="shared" si="2"/>
        <v>1442.974</v>
      </c>
      <c r="J52">
        <f t="shared" si="3"/>
        <v>-52.687726795716316</v>
      </c>
      <c r="K52">
        <f t="shared" si="4"/>
        <v>74.15736342439487</v>
      </c>
      <c r="L52">
        <f t="shared" si="5"/>
        <v>-2144.530886276386</v>
      </c>
      <c r="M52">
        <f t="shared" si="6"/>
        <v>236.34228226198843</v>
      </c>
    </row>
    <row r="54" spans="1:4" ht="12.75">
      <c r="A54" t="s">
        <v>154</v>
      </c>
      <c r="B54">
        <f>'1980 state ($99)'!J54/'1980 state ($99)'!C54</f>
        <v>4840.081036456294</v>
      </c>
      <c r="C54">
        <f>'1990 state ($99)'!J54/'1990 state ($99)'!C54</f>
        <v>4817.70692273268</v>
      </c>
      <c r="D54">
        <f>'2000 state ($99)'!J54/'2000 state ($99)'!C54</f>
        <v>6024.338640470692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8">
      <selection activeCell="A42" sqref="A42"/>
    </sheetView>
  </sheetViews>
  <sheetFormatPr defaultColWidth="9.140625" defaultRowHeight="12.75"/>
  <cols>
    <col min="1" max="1" width="18.140625" style="0" customWidth="1"/>
    <col min="3" max="3" width="16.28125" style="0" customWidth="1"/>
    <col min="5" max="5" width="12.28125" style="0" bestFit="1" customWidth="1"/>
    <col min="7" max="7" width="12.28125" style="0" bestFit="1" customWidth="1"/>
  </cols>
  <sheetData>
    <row r="1" spans="1:14" ht="12.75">
      <c r="A1" t="str">
        <f>'1980 state ($99)'!F1</f>
        <v>statename</v>
      </c>
      <c r="B1" t="s">
        <v>131</v>
      </c>
      <c r="C1" t="s">
        <v>132</v>
      </c>
      <c r="D1" t="s">
        <v>133</v>
      </c>
      <c r="E1" t="s">
        <v>134</v>
      </c>
      <c r="F1" t="s">
        <v>135</v>
      </c>
      <c r="G1" t="s">
        <v>136</v>
      </c>
      <c r="H1" t="s">
        <v>137</v>
      </c>
      <c r="I1" t="s">
        <v>138</v>
      </c>
      <c r="J1" t="s">
        <v>139</v>
      </c>
      <c r="K1" t="s">
        <v>144</v>
      </c>
      <c r="L1" t="s">
        <v>145</v>
      </c>
      <c r="M1" t="s">
        <v>142</v>
      </c>
      <c r="N1" t="s">
        <v>143</v>
      </c>
    </row>
    <row r="2" spans="1:14" ht="12.75">
      <c r="A2" t="str">
        <f>'1980 state ($99)'!F2</f>
        <v>Alabama</v>
      </c>
      <c r="B2">
        <f>'1980 state ($99)'!$C2</f>
        <v>673806</v>
      </c>
      <c r="C2">
        <f>'1980 state ($99)'!$S2</f>
        <v>64772308992</v>
      </c>
      <c r="D2">
        <f>'1990 state ($99)'!$C2</f>
        <v>1062054</v>
      </c>
      <c r="E2">
        <f>'1990 state ($99)'!$S2</f>
        <v>87542644736</v>
      </c>
      <c r="F2">
        <f>'2000 state ($99)'!$C2</f>
        <v>1258635</v>
      </c>
      <c r="G2">
        <f>'2000 state ($99)'!$S2</f>
        <v>134652076032</v>
      </c>
      <c r="H2">
        <f>C2/B2</f>
        <v>96129.01783599434</v>
      </c>
      <c r="I2">
        <f>E2/D2</f>
        <v>82427.67762844451</v>
      </c>
      <c r="J2">
        <f>G2/F2</f>
        <v>106982.62485311468</v>
      </c>
      <c r="K2">
        <f>I2-H2</f>
        <v>-13701.34020754983</v>
      </c>
      <c r="L2">
        <f>J2-I2</f>
        <v>24554.947224670177</v>
      </c>
      <c r="M2" s="6">
        <f>K2/H2</f>
        <v>-0.1425307416635181</v>
      </c>
      <c r="N2" s="6">
        <f>L2/I2</f>
        <v>0.29789687070106957</v>
      </c>
    </row>
    <row r="3" spans="1:14" ht="12.75">
      <c r="A3" t="str">
        <f>'1980 state ($99)'!F3</f>
        <v>Alaska</v>
      </c>
      <c r="B3">
        <f>'1980 state ($99)'!$C3</f>
        <v>47765</v>
      </c>
      <c r="C3">
        <f>'1980 state ($99)'!$S3</f>
        <v>9811311616</v>
      </c>
      <c r="D3">
        <f>'1990 state ($99)'!$C3</f>
        <v>105994</v>
      </c>
      <c r="E3">
        <f>'1990 state ($99)'!$S3</f>
        <v>14408258560</v>
      </c>
      <c r="F3">
        <f>'2000 state ($99)'!$C3</f>
        <v>138502</v>
      </c>
      <c r="G3">
        <f>'2000 state ($99)'!$S3</f>
        <v>21846718464</v>
      </c>
      <c r="H3">
        <f>C3/B3</f>
        <v>205407.96851250916</v>
      </c>
      <c r="I3">
        <f aca="true" t="shared" si="0" ref="I3:I52">E3/D3</f>
        <v>135934.66196199786</v>
      </c>
      <c r="J3">
        <f aca="true" t="shared" si="1" ref="J3:J52">G3/F3</f>
        <v>157735.7616785317</v>
      </c>
      <c r="K3">
        <f aca="true" t="shared" si="2" ref="K3:L52">I3-H3</f>
        <v>-69473.3065505113</v>
      </c>
      <c r="L3">
        <f t="shared" si="2"/>
        <v>21801.09971653385</v>
      </c>
      <c r="M3" s="6">
        <f aca="true" t="shared" si="3" ref="M3:M52">K3/H3</f>
        <v>-0.33822108778745086</v>
      </c>
      <c r="N3" s="6">
        <f aca="true" t="shared" si="4" ref="N3:N52">L3/I3</f>
        <v>0.16037925428194763</v>
      </c>
    </row>
    <row r="4" spans="1:14" ht="12.75">
      <c r="A4" t="str">
        <f>'1980 state ($99)'!F4</f>
        <v>Arizona</v>
      </c>
      <c r="B4">
        <f>'1980 state ($99)'!$C4</f>
        <v>539757</v>
      </c>
      <c r="C4">
        <f>'1980 state ($99)'!$S4</f>
        <v>79934111744</v>
      </c>
      <c r="D4">
        <f>'1990 state ($99)'!$C4</f>
        <v>878580</v>
      </c>
      <c r="E4">
        <f>'1990 state ($99)'!$S4</f>
        <v>108812861440</v>
      </c>
      <c r="F4">
        <f>'2000 state ($99)'!$C4</f>
        <v>1292938</v>
      </c>
      <c r="G4">
        <f>'2000 state ($99)'!$S4</f>
        <v>193850998784</v>
      </c>
      <c r="H4">
        <f aca="true" t="shared" si="5" ref="H4:H52">C4/B4</f>
        <v>148092.77460783278</v>
      </c>
      <c r="I4">
        <f t="shared" si="0"/>
        <v>123850.8291106103</v>
      </c>
      <c r="J4">
        <f t="shared" si="1"/>
        <v>149930.62218296624</v>
      </c>
      <c r="K4">
        <f t="shared" si="2"/>
        <v>-24241.945497222478</v>
      </c>
      <c r="L4">
        <f t="shared" si="2"/>
        <v>26079.79307235594</v>
      </c>
      <c r="M4" s="6">
        <f t="shared" si="3"/>
        <v>-0.16369431635957948</v>
      </c>
      <c r="N4" s="6">
        <f t="shared" si="4"/>
        <v>0.21057423078746015</v>
      </c>
    </row>
    <row r="5" spans="1:14" ht="12.75">
      <c r="A5" t="str">
        <f>'1980 state ($99)'!F5</f>
        <v>Arkansas</v>
      </c>
      <c r="B5">
        <f>'1980 state ($99)'!$C5</f>
        <v>233238</v>
      </c>
      <c r="C5">
        <f>'1980 state ($99)'!$S5</f>
        <v>21571629056</v>
      </c>
      <c r="D5">
        <f>'1990 state ($99)'!$C5</f>
        <v>620027</v>
      </c>
      <c r="E5">
        <f>'1990 state ($99)'!$S5</f>
        <v>43506331648</v>
      </c>
      <c r="F5">
        <f>'2000 state ($99)'!$C5</f>
        <v>723428</v>
      </c>
      <c r="G5">
        <f>'2000 state ($99)'!$S5</f>
        <v>63550853120</v>
      </c>
      <c r="H5">
        <f t="shared" si="5"/>
        <v>92487.6266131591</v>
      </c>
      <c r="I5">
        <f t="shared" si="0"/>
        <v>70168.4469353754</v>
      </c>
      <c r="J5">
        <f t="shared" si="1"/>
        <v>87846.8252818525</v>
      </c>
      <c r="K5">
        <f t="shared" si="2"/>
        <v>-22319.1796777837</v>
      </c>
      <c r="L5">
        <f t="shared" si="2"/>
        <v>17678.37834647711</v>
      </c>
      <c r="M5" s="6">
        <f t="shared" si="3"/>
        <v>-0.2413207095381139</v>
      </c>
      <c r="N5" s="6">
        <f t="shared" si="4"/>
        <v>0.25194199271303186</v>
      </c>
    </row>
    <row r="6" spans="1:14" ht="12.75">
      <c r="A6" t="str">
        <f>'1980 state ($99)'!F6</f>
        <v>California</v>
      </c>
      <c r="B6">
        <f>'1980 state ($99)'!$C6</f>
        <v>4455057</v>
      </c>
      <c r="C6">
        <f>'1980 state ($99)'!$S6</f>
        <v>1049622020096</v>
      </c>
      <c r="D6">
        <f>'1990 state ($99)'!$C6</f>
        <v>5772076</v>
      </c>
      <c r="E6">
        <f>'1990 state ($99)'!$S6</f>
        <v>1845370290176</v>
      </c>
      <c r="F6">
        <f>'2000 state ($99)'!$C6</f>
        <v>6544295</v>
      </c>
      <c r="G6">
        <f>'2000 state ($99)'!$S6</f>
        <v>1887158140928</v>
      </c>
      <c r="H6">
        <f t="shared" si="5"/>
        <v>235602.37727508313</v>
      </c>
      <c r="I6">
        <f t="shared" si="0"/>
        <v>319706.5129038495</v>
      </c>
      <c r="J6">
        <f t="shared" si="1"/>
        <v>288366.9120857174</v>
      </c>
      <c r="K6">
        <f t="shared" si="2"/>
        <v>84104.13562876635</v>
      </c>
      <c r="L6">
        <f t="shared" si="2"/>
        <v>-31339.60081813205</v>
      </c>
      <c r="M6" s="6">
        <f t="shared" si="3"/>
        <v>0.3569749023821121</v>
      </c>
      <c r="N6" s="6">
        <f t="shared" si="4"/>
        <v>-0.09802615696964959</v>
      </c>
    </row>
    <row r="7" spans="1:14" ht="12.75">
      <c r="A7" t="str">
        <f>'1980 state ($99)'!F7</f>
        <v>Colorado</v>
      </c>
      <c r="B7">
        <f>'1980 state ($99)'!$C7</f>
        <v>580961</v>
      </c>
      <c r="C7">
        <f>'1980 state ($99)'!$S7</f>
        <v>95961145344</v>
      </c>
      <c r="D7">
        <f>'1990 state ($99)'!$C7</f>
        <v>798109</v>
      </c>
      <c r="E7">
        <f>'1990 state ($99)'!$S7</f>
        <v>100680351744</v>
      </c>
      <c r="F7">
        <f>'2000 state ($99)'!$C7</f>
        <v>1116008</v>
      </c>
      <c r="G7">
        <f>'2000 state ($99)'!$S7</f>
        <v>228456005632</v>
      </c>
      <c r="H7">
        <f t="shared" si="5"/>
        <v>165176.57010367306</v>
      </c>
      <c r="I7">
        <f t="shared" si="0"/>
        <v>126148.62348877158</v>
      </c>
      <c r="J7">
        <f t="shared" si="1"/>
        <v>204708.21502354823</v>
      </c>
      <c r="K7">
        <f t="shared" si="2"/>
        <v>-39027.94661490148</v>
      </c>
      <c r="L7">
        <f t="shared" si="2"/>
        <v>78559.59153477664</v>
      </c>
      <c r="M7" s="6">
        <f t="shared" si="3"/>
        <v>-0.2362801612262901</v>
      </c>
      <c r="N7" s="6">
        <f t="shared" si="4"/>
        <v>0.6227542509948132</v>
      </c>
    </row>
    <row r="8" spans="1:14" ht="12.75">
      <c r="A8" t="str">
        <f>'1980 state ($99)'!F8</f>
        <v>Connecticut</v>
      </c>
      <c r="B8">
        <f>'1980 state ($99)'!$C8</f>
        <v>697929</v>
      </c>
      <c r="C8">
        <f>'1980 state ($99)'!$S8</f>
        <v>125974642688</v>
      </c>
      <c r="D8">
        <f>'1990 state ($99)'!$C8</f>
        <v>807271</v>
      </c>
      <c r="E8">
        <f>'1990 state ($99)'!$S8</f>
        <v>231577042944</v>
      </c>
      <c r="F8">
        <f>'2000 state ($99)'!$C8</f>
        <v>869568</v>
      </c>
      <c r="G8">
        <f>'2000 state ($99)'!$S8</f>
        <v>200737308672</v>
      </c>
      <c r="H8">
        <f t="shared" si="5"/>
        <v>180497.79087557617</v>
      </c>
      <c r="I8">
        <f t="shared" si="0"/>
        <v>286864.0678830281</v>
      </c>
      <c r="J8">
        <f t="shared" si="1"/>
        <v>230847.16626186797</v>
      </c>
      <c r="K8">
        <f t="shared" si="2"/>
        <v>106366.27700745195</v>
      </c>
      <c r="L8">
        <f t="shared" si="2"/>
        <v>-56016.901621160156</v>
      </c>
      <c r="M8" s="6">
        <f t="shared" si="3"/>
        <v>0.5892940655477283</v>
      </c>
      <c r="N8" s="6">
        <f t="shared" si="4"/>
        <v>-0.19527332940144196</v>
      </c>
    </row>
    <row r="9" spans="1:14" ht="12.75">
      <c r="A9" t="str">
        <f>'1980 state ($99)'!F9</f>
        <v>Delaware</v>
      </c>
      <c r="B9">
        <f>'1980 state ($99)'!$C9</f>
        <v>137485</v>
      </c>
      <c r="C9">
        <f>'1980 state ($99)'!$S9</f>
        <v>16097313792</v>
      </c>
      <c r="D9">
        <f>'1990 state ($99)'!$C9</f>
        <v>173874</v>
      </c>
      <c r="E9">
        <f>'1990 state ($99)'!$S9</f>
        <v>27391229952</v>
      </c>
      <c r="F9">
        <f>'2000 state ($99)'!$C9</f>
        <v>216046</v>
      </c>
      <c r="G9">
        <f>'2000 state ($99)'!$S9</f>
        <v>33157466112</v>
      </c>
      <c r="H9">
        <f t="shared" si="5"/>
        <v>117084.14584863803</v>
      </c>
      <c r="I9">
        <f t="shared" si="0"/>
        <v>157534.93881776457</v>
      </c>
      <c r="J9">
        <f t="shared" si="1"/>
        <v>153474.10325578813</v>
      </c>
      <c r="K9">
        <f t="shared" si="2"/>
        <v>40450.792969126545</v>
      </c>
      <c r="L9">
        <f t="shared" si="2"/>
        <v>-4060.835561976448</v>
      </c>
      <c r="M9" s="6">
        <f t="shared" si="3"/>
        <v>0.34548480219875205</v>
      </c>
      <c r="N9" s="6">
        <f t="shared" si="4"/>
        <v>-0.025777364643369664</v>
      </c>
    </row>
    <row r="10" spans="1:14" ht="12.75">
      <c r="A10" t="str">
        <f>'1980 state ($99)'!F10</f>
        <v>District of Columbia</v>
      </c>
      <c r="B10">
        <f>'1980 state ($99)'!$C10</f>
        <v>89828</v>
      </c>
      <c r="C10">
        <f>'1980 state ($99)'!$S10</f>
        <v>21267822592</v>
      </c>
      <c r="D10">
        <f>'1990 state ($99)'!$C10</f>
        <v>96866</v>
      </c>
      <c r="E10">
        <f>'1990 state ($99)'!$S10</f>
        <v>30656911360</v>
      </c>
      <c r="F10">
        <f>'2000 state ($99)'!$C10</f>
        <v>100993</v>
      </c>
      <c r="G10">
        <f>'2000 state ($99)'!$S10</f>
        <v>29967990784</v>
      </c>
      <c r="H10">
        <f t="shared" si="5"/>
        <v>236761.6176693236</v>
      </c>
      <c r="I10">
        <f t="shared" si="0"/>
        <v>316487.8425866661</v>
      </c>
      <c r="J10">
        <f t="shared" si="1"/>
        <v>296733.3457170299</v>
      </c>
      <c r="K10">
        <f t="shared" si="2"/>
        <v>79726.22491734251</v>
      </c>
      <c r="L10">
        <f t="shared" si="2"/>
        <v>-19754.496869636234</v>
      </c>
      <c r="M10" s="6">
        <f t="shared" si="3"/>
        <v>0.33673627381906657</v>
      </c>
      <c r="N10" s="6">
        <f t="shared" si="4"/>
        <v>-0.06241786954020744</v>
      </c>
    </row>
    <row r="11" spans="1:14" ht="12.75">
      <c r="A11" t="str">
        <f>'1980 state ($99)'!F11</f>
        <v>Florida</v>
      </c>
      <c r="B11">
        <f>'1980 state ($99)'!$C11</f>
        <v>2185388</v>
      </c>
      <c r="C11">
        <f>'1980 state ($99)'!$S11</f>
        <v>298337927168</v>
      </c>
      <c r="D11">
        <f>'1990 state ($99)'!$C11</f>
        <v>3452472</v>
      </c>
      <c r="E11">
        <f>'1990 state ($99)'!$S11</f>
        <v>475251015680</v>
      </c>
      <c r="F11">
        <f>'2000 state ($99)'!$C11</f>
        <v>4439483</v>
      </c>
      <c r="G11">
        <f>'2000 state ($99)'!$S11</f>
        <v>652416974848</v>
      </c>
      <c r="H11">
        <f t="shared" si="5"/>
        <v>136514.8555624905</v>
      </c>
      <c r="I11">
        <f t="shared" si="0"/>
        <v>137655.28458449483</v>
      </c>
      <c r="J11">
        <f t="shared" si="1"/>
        <v>146957.87208735792</v>
      </c>
      <c r="K11">
        <f t="shared" si="2"/>
        <v>1140.429022004333</v>
      </c>
      <c r="L11">
        <f t="shared" si="2"/>
        <v>9302.587502863084</v>
      </c>
      <c r="M11" s="6">
        <f t="shared" si="3"/>
        <v>0.00835388220062464</v>
      </c>
      <c r="N11" s="6">
        <f t="shared" si="4"/>
        <v>0.06757886216241135</v>
      </c>
    </row>
    <row r="12" spans="1:14" ht="12.75">
      <c r="A12" t="str">
        <f>'1980 state ($99)'!F12</f>
        <v>Georgia</v>
      </c>
      <c r="B12">
        <f>'1980 state ($99)'!$C12</f>
        <v>1131977</v>
      </c>
      <c r="C12">
        <f>'1980 state ($99)'!$S12</f>
        <v>111576514560</v>
      </c>
      <c r="D12">
        <f>'1990 state ($99)'!$C12</f>
        <v>1536745</v>
      </c>
      <c r="E12">
        <f>'1990 state ($99)'!$S12</f>
        <v>172158713856</v>
      </c>
      <c r="F12">
        <f>'2000 state ($99)'!$C12</f>
        <v>2029097</v>
      </c>
      <c r="G12">
        <f>'2000 state ($99)'!$S12</f>
        <v>281963593728</v>
      </c>
      <c r="H12">
        <f t="shared" si="5"/>
        <v>98567.82828626377</v>
      </c>
      <c r="I12">
        <f t="shared" si="0"/>
        <v>112028.15942527876</v>
      </c>
      <c r="J12">
        <f t="shared" si="1"/>
        <v>138960.13533507762</v>
      </c>
      <c r="K12">
        <f t="shared" si="2"/>
        <v>13460.33113901499</v>
      </c>
      <c r="L12">
        <f t="shared" si="2"/>
        <v>26931.975909798857</v>
      </c>
      <c r="M12" s="6">
        <f t="shared" si="3"/>
        <v>0.13655907178885057</v>
      </c>
      <c r="N12" s="6">
        <f t="shared" si="4"/>
        <v>0.24040362751618813</v>
      </c>
    </row>
    <row r="13" spans="1:14" ht="12.75">
      <c r="A13" t="str">
        <f>'1980 state ($99)'!F13</f>
        <v>Hawaii</v>
      </c>
      <c r="B13">
        <f>'1980 state ($99)'!$C13</f>
        <v>145783</v>
      </c>
      <c r="C13">
        <f>'1980 state ($99)'!$S13</f>
        <v>45724188672</v>
      </c>
      <c r="D13">
        <f>'1990 state ($99)'!$C13</f>
        <v>190005</v>
      </c>
      <c r="E13">
        <f>'1990 state ($99)'!$S13</f>
        <v>74943578112</v>
      </c>
      <c r="F13">
        <f>'2000 state ($99)'!$C13</f>
        <v>227729</v>
      </c>
      <c r="G13">
        <f>'2000 state ($99)'!$S13</f>
        <v>72182874112</v>
      </c>
      <c r="H13">
        <f t="shared" si="5"/>
        <v>313645.5462708272</v>
      </c>
      <c r="I13">
        <f t="shared" si="0"/>
        <v>394429.5050761822</v>
      </c>
      <c r="J13">
        <f t="shared" si="1"/>
        <v>316968.30053265067</v>
      </c>
      <c r="K13">
        <f t="shared" si="2"/>
        <v>80783.95880535501</v>
      </c>
      <c r="L13">
        <f t="shared" si="2"/>
        <v>-77461.20454353152</v>
      </c>
      <c r="M13" s="6">
        <f t="shared" si="3"/>
        <v>0.25756450160334665</v>
      </c>
      <c r="N13" s="6">
        <f t="shared" si="4"/>
        <v>-0.19638795664784323</v>
      </c>
    </row>
    <row r="14" spans="1:14" ht="12.75">
      <c r="A14" t="str">
        <f>'1980 state ($99)'!F14</f>
        <v>Idaho</v>
      </c>
      <c r="B14">
        <f>'1980 state ($99)'!$C14</f>
        <v>106701</v>
      </c>
      <c r="C14">
        <f>'1980 state ($99)'!$S14</f>
        <v>13793694720</v>
      </c>
      <c r="D14">
        <f>'1990 state ($99)'!$C14</f>
        <v>252670</v>
      </c>
      <c r="E14">
        <f>'1990 state ($99)'!$S14</f>
        <v>22557280256</v>
      </c>
      <c r="F14">
        <f>'2000 state ($99)'!$C14</f>
        <v>339913</v>
      </c>
      <c r="G14">
        <f>'2000 state ($99)'!$S14</f>
        <v>44277219328</v>
      </c>
      <c r="H14">
        <f t="shared" si="5"/>
        <v>129274.27784181967</v>
      </c>
      <c r="I14">
        <f t="shared" si="0"/>
        <v>89275.65700716349</v>
      </c>
      <c r="J14">
        <f t="shared" si="1"/>
        <v>130260.44702026695</v>
      </c>
      <c r="K14">
        <f t="shared" si="2"/>
        <v>-39998.620834656176</v>
      </c>
      <c r="L14">
        <f t="shared" si="2"/>
        <v>40984.790013103455</v>
      </c>
      <c r="M14" s="6">
        <f t="shared" si="3"/>
        <v>-0.3094089675256093</v>
      </c>
      <c r="N14" s="6">
        <f t="shared" si="4"/>
        <v>0.45908135976882064</v>
      </c>
    </row>
    <row r="15" spans="1:14" ht="12.75">
      <c r="A15" t="str">
        <f>'1980 state ($99)'!F15</f>
        <v>Illinois</v>
      </c>
      <c r="B15">
        <f>'1980 state ($99)'!$C15</f>
        <v>1872329</v>
      </c>
      <c r="C15">
        <f>'1980 state ($99)'!$S15</f>
        <v>278900965376</v>
      </c>
      <c r="D15">
        <f>'1990 state ($99)'!$C15</f>
        <v>2694029</v>
      </c>
      <c r="E15">
        <f>'1990 state ($99)'!$S15</f>
        <v>379121893376</v>
      </c>
      <c r="F15">
        <f>'2000 state ($99)'!$C15</f>
        <v>3083895</v>
      </c>
      <c r="G15">
        <f>'2000 state ($99)'!$S15</f>
        <v>528127426560</v>
      </c>
      <c r="H15">
        <f t="shared" si="5"/>
        <v>148959.37913475677</v>
      </c>
      <c r="I15">
        <f t="shared" si="0"/>
        <v>140726.7306239094</v>
      </c>
      <c r="J15">
        <f t="shared" si="1"/>
        <v>171253.37489116847</v>
      </c>
      <c r="K15">
        <f t="shared" si="2"/>
        <v>-8232.648510847386</v>
      </c>
      <c r="L15">
        <f t="shared" si="2"/>
        <v>30526.64426725908</v>
      </c>
      <c r="M15" s="6">
        <f t="shared" si="3"/>
        <v>-0.05526774184121487</v>
      </c>
      <c r="N15" s="6">
        <f t="shared" si="4"/>
        <v>0.21692143441348888</v>
      </c>
    </row>
    <row r="16" spans="1:14" ht="12.75">
      <c r="A16" t="str">
        <f>'1980 state ($99)'!F16</f>
        <v>Indiana</v>
      </c>
      <c r="B16">
        <f>'1980 state ($99)'!$C16</f>
        <v>970666</v>
      </c>
      <c r="C16">
        <f>'1980 state ($99)'!$S16</f>
        <v>98990391296</v>
      </c>
      <c r="D16">
        <f>'1990 state ($99)'!$C16</f>
        <v>1450766</v>
      </c>
      <c r="E16">
        <f>'1990 state ($99)'!$S16</f>
        <v>121025609728</v>
      </c>
      <c r="F16">
        <f>'2000 state ($99)'!$C16</f>
        <v>1669036</v>
      </c>
      <c r="G16">
        <f>'2000 state ($99)'!$S16</f>
        <v>188606070784</v>
      </c>
      <c r="H16">
        <f t="shared" si="5"/>
        <v>101981.92920736896</v>
      </c>
      <c r="I16">
        <f t="shared" si="0"/>
        <v>83421.8679842235</v>
      </c>
      <c r="J16">
        <f t="shared" si="1"/>
        <v>113002.99740928297</v>
      </c>
      <c r="K16">
        <f t="shared" si="2"/>
        <v>-18560.061223145458</v>
      </c>
      <c r="L16">
        <f t="shared" si="2"/>
        <v>29581.129425059466</v>
      </c>
      <c r="M16" s="6">
        <f t="shared" si="3"/>
        <v>-0.18199362737496003</v>
      </c>
      <c r="N16" s="6">
        <f t="shared" si="4"/>
        <v>0.3545968238286604</v>
      </c>
    </row>
    <row r="17" spans="1:14" ht="12.75">
      <c r="A17" t="str">
        <f>'1980 state ($99)'!F17</f>
        <v>Iowa</v>
      </c>
      <c r="B17">
        <f>'1980 state ($99)'!$C17</f>
        <v>342165</v>
      </c>
      <c r="C17">
        <f>'1980 state ($99)'!$S17</f>
        <v>37895159808</v>
      </c>
      <c r="D17">
        <f>'1990 state ($99)'!$C17</f>
        <v>745371</v>
      </c>
      <c r="E17">
        <f>'1990 state ($99)'!$S17</f>
        <v>50803417088</v>
      </c>
      <c r="F17">
        <f>'2000 state ($99)'!$C17</f>
        <v>831419</v>
      </c>
      <c r="G17">
        <f>'2000 state ($99)'!$S17</f>
        <v>80841097216</v>
      </c>
      <c r="H17">
        <f t="shared" si="5"/>
        <v>110751.12828021568</v>
      </c>
      <c r="I17">
        <f t="shared" si="0"/>
        <v>68158.56410834336</v>
      </c>
      <c r="J17">
        <f t="shared" si="1"/>
        <v>97232.67957070984</v>
      </c>
      <c r="K17">
        <f t="shared" si="2"/>
        <v>-42592.56417187232</v>
      </c>
      <c r="L17">
        <f t="shared" si="2"/>
        <v>29074.115462366477</v>
      </c>
      <c r="M17" s="6">
        <f t="shared" si="3"/>
        <v>-0.38457905425674077</v>
      </c>
      <c r="N17" s="6">
        <f t="shared" si="4"/>
        <v>0.42656584455257746</v>
      </c>
    </row>
    <row r="18" spans="1:14" ht="12.75">
      <c r="A18" t="str">
        <f>'1980 state ($99)'!F18</f>
        <v>Kansas</v>
      </c>
      <c r="B18">
        <f>'1980 state ($99)'!$C18</f>
        <v>371740</v>
      </c>
      <c r="C18">
        <f>'1980 state ($99)'!$S18</f>
        <v>42194124800</v>
      </c>
      <c r="D18">
        <f>'1990 state ($99)'!$C18</f>
        <v>641760</v>
      </c>
      <c r="E18">
        <f>'1990 state ($99)'!$S18</f>
        <v>50679853056</v>
      </c>
      <c r="F18">
        <f>'2000 state ($99)'!$C18</f>
        <v>718852</v>
      </c>
      <c r="G18">
        <f>'2000 state ($99)'!$S18</f>
        <v>72070627328</v>
      </c>
      <c r="H18">
        <f t="shared" si="5"/>
        <v>113504.39769731533</v>
      </c>
      <c r="I18">
        <f t="shared" si="0"/>
        <v>78970.10261780105</v>
      </c>
      <c r="J18">
        <f t="shared" si="1"/>
        <v>100257.94924129028</v>
      </c>
      <c r="K18">
        <f t="shared" si="2"/>
        <v>-34534.29507951428</v>
      </c>
      <c r="L18">
        <f t="shared" si="2"/>
        <v>21287.846623489226</v>
      </c>
      <c r="M18" s="6">
        <f t="shared" si="3"/>
        <v>-0.30425512826038376</v>
      </c>
      <c r="N18" s="6">
        <f t="shared" si="4"/>
        <v>0.269568430555523</v>
      </c>
    </row>
    <row r="19" spans="1:14" ht="12.75">
      <c r="A19" t="str">
        <f>'1980 state ($99)'!F19</f>
        <v>Kentucky</v>
      </c>
      <c r="B19">
        <f>'1980 state ($99)'!$C19</f>
        <v>411350</v>
      </c>
      <c r="C19">
        <f>'1980 state ($99)'!$S19</f>
        <v>41784975360</v>
      </c>
      <c r="D19">
        <f>'1990 state ($99)'!$C19</f>
        <v>960473</v>
      </c>
      <c r="E19">
        <f>'1990 state ($99)'!$S19</f>
        <v>72553324544</v>
      </c>
      <c r="F19">
        <f>'2000 state ($99)'!$C19</f>
        <v>1125263</v>
      </c>
      <c r="G19">
        <f>'2000 state ($99)'!$S19</f>
        <v>112954138624</v>
      </c>
      <c r="H19">
        <f t="shared" si="5"/>
        <v>101580.10297799927</v>
      </c>
      <c r="I19">
        <f t="shared" si="0"/>
        <v>75539.16095923571</v>
      </c>
      <c r="J19">
        <f t="shared" si="1"/>
        <v>100380.21211396802</v>
      </c>
      <c r="K19">
        <f t="shared" si="2"/>
        <v>-26040.942018763555</v>
      </c>
      <c r="L19">
        <f t="shared" si="2"/>
        <v>24841.05115473231</v>
      </c>
      <c r="M19" s="6">
        <f t="shared" si="3"/>
        <v>-0.2563586889098117</v>
      </c>
      <c r="N19" s="6">
        <f t="shared" si="4"/>
        <v>0.32884997449386083</v>
      </c>
    </row>
    <row r="20" spans="1:14" ht="12.75">
      <c r="A20" t="str">
        <f>'1980 state ($99)'!F20</f>
        <v>Louisiana</v>
      </c>
      <c r="B20">
        <f>'1980 state ($99)'!$C20</f>
        <v>613664</v>
      </c>
      <c r="C20">
        <f>'1980 state ($99)'!$S20</f>
        <v>76093374464</v>
      </c>
      <c r="D20">
        <f>'1990 state ($99)'!$C20</f>
        <v>987958</v>
      </c>
      <c r="E20">
        <f>'1990 state ($99)'!$S20</f>
        <v>85688901632</v>
      </c>
      <c r="F20">
        <f>'2000 state ($99)'!$C20</f>
        <v>1124960</v>
      </c>
      <c r="G20">
        <f>'2000 state ($99)'!$S20</f>
        <v>117937225728</v>
      </c>
      <c r="H20">
        <f t="shared" si="5"/>
        <v>123998.43312301194</v>
      </c>
      <c r="I20">
        <f t="shared" si="0"/>
        <v>86733.34456727917</v>
      </c>
      <c r="J20">
        <f t="shared" si="1"/>
        <v>104836.8170672735</v>
      </c>
      <c r="K20">
        <f t="shared" si="2"/>
        <v>-37265.08855573277</v>
      </c>
      <c r="L20">
        <f t="shared" si="2"/>
        <v>18103.47249999433</v>
      </c>
      <c r="M20" s="6">
        <f t="shared" si="3"/>
        <v>-0.3005287052197196</v>
      </c>
      <c r="N20" s="6">
        <f t="shared" si="4"/>
        <v>0.20872563591677754</v>
      </c>
    </row>
    <row r="21" spans="1:14" ht="12.75">
      <c r="A21" t="str">
        <f>'1980 state ($99)'!F21</f>
        <v>Maine</v>
      </c>
      <c r="B21">
        <f>'1980 state ($99)'!$C21</f>
        <v>171395</v>
      </c>
      <c r="C21">
        <f>'1980 state ($99)'!$S21</f>
        <v>17523855360</v>
      </c>
      <c r="D21">
        <f>'1990 state ($99)'!$C21</f>
        <v>327846</v>
      </c>
      <c r="E21">
        <f>'1990 state ($99)'!$S21</f>
        <v>43449389056</v>
      </c>
      <c r="F21">
        <f>'2000 state ($99)'!$C21</f>
        <v>370893</v>
      </c>
      <c r="G21">
        <f>'2000 state ($99)'!$S21</f>
        <v>44660338688</v>
      </c>
      <c r="H21">
        <f t="shared" si="5"/>
        <v>102242.51209195134</v>
      </c>
      <c r="I21">
        <f t="shared" si="0"/>
        <v>132529.87395301452</v>
      </c>
      <c r="J21">
        <f t="shared" si="1"/>
        <v>120412.99967376035</v>
      </c>
      <c r="K21">
        <f t="shared" si="2"/>
        <v>30287.361861063182</v>
      </c>
      <c r="L21">
        <f t="shared" si="2"/>
        <v>-12116.874279254174</v>
      </c>
      <c r="M21" s="6">
        <f t="shared" si="3"/>
        <v>0.2962306113314624</v>
      </c>
      <c r="N21" s="6">
        <f t="shared" si="4"/>
        <v>-0.09142749417802916</v>
      </c>
    </row>
    <row r="22" spans="1:14" ht="12.75">
      <c r="A22" t="str">
        <f>'1980 state ($99)'!F22</f>
        <v>Maryland</v>
      </c>
      <c r="B22">
        <f>'1980 state ($99)'!$C22</f>
        <v>772546</v>
      </c>
      <c r="C22">
        <f>'1980 state ($99)'!$S22</f>
        <v>120448835584</v>
      </c>
      <c r="D22">
        <f>'1990 state ($99)'!$C22</f>
        <v>1137154</v>
      </c>
      <c r="E22">
        <f>'1990 state ($99)'!$S22</f>
        <v>218600767488</v>
      </c>
      <c r="F22">
        <f>'2000 state ($99)'!$C22</f>
        <v>1341442</v>
      </c>
      <c r="G22">
        <f>'2000 state ($99)'!$S22</f>
        <v>242962219008</v>
      </c>
      <c r="H22">
        <f t="shared" si="5"/>
        <v>155911.53870966905</v>
      </c>
      <c r="I22">
        <f t="shared" si="0"/>
        <v>192234.97212162995</v>
      </c>
      <c r="J22">
        <f t="shared" si="1"/>
        <v>181120.18186995786</v>
      </c>
      <c r="K22">
        <f t="shared" si="2"/>
        <v>36323.4334119609</v>
      </c>
      <c r="L22">
        <f t="shared" si="2"/>
        <v>-11114.790251672093</v>
      </c>
      <c r="M22" s="6">
        <f t="shared" si="3"/>
        <v>0.23297463236252605</v>
      </c>
      <c r="N22" s="6">
        <f t="shared" si="4"/>
        <v>-0.0578187731868039</v>
      </c>
    </row>
    <row r="23" spans="1:14" ht="12.75">
      <c r="A23" t="str">
        <f>'1980 state ($99)'!F23</f>
        <v>Massachusetts</v>
      </c>
      <c r="B23">
        <f>'1980 state ($99)'!$C23</f>
        <v>1098037</v>
      </c>
      <c r="C23">
        <f>'1980 state ($99)'!$S23</f>
        <v>139342544896</v>
      </c>
      <c r="D23">
        <f>'1990 state ($99)'!$C23</f>
        <v>1330122</v>
      </c>
      <c r="E23">
        <f>'1990 state ($99)'!$S23</f>
        <v>335452569600</v>
      </c>
      <c r="F23">
        <f>'2000 state ($99)'!$C23</f>
        <v>1504750</v>
      </c>
      <c r="G23">
        <f>'2000 state ($99)'!$S23</f>
        <v>360099545088</v>
      </c>
      <c r="H23">
        <f t="shared" si="5"/>
        <v>126901.50231367431</v>
      </c>
      <c r="I23">
        <f t="shared" si="0"/>
        <v>252196.843297081</v>
      </c>
      <c r="J23">
        <f t="shared" si="1"/>
        <v>239308.55297424822</v>
      </c>
      <c r="K23">
        <f t="shared" si="2"/>
        <v>125295.3409834067</v>
      </c>
      <c r="L23">
        <f t="shared" si="2"/>
        <v>-12888.290322832792</v>
      </c>
      <c r="M23" s="6">
        <f t="shared" si="3"/>
        <v>0.9873432441619366</v>
      </c>
      <c r="N23" s="6">
        <f t="shared" si="4"/>
        <v>-0.05110409057599003</v>
      </c>
    </row>
    <row r="24" spans="1:14" ht="12.75">
      <c r="A24" t="str">
        <f>'1980 state ($99)'!F24</f>
        <v>Michigan</v>
      </c>
      <c r="B24">
        <f>'1980 state ($99)'!$C24</f>
        <v>1938581</v>
      </c>
      <c r="C24">
        <f>'1980 state ($99)'!$S24</f>
        <v>211903856640</v>
      </c>
      <c r="D24">
        <f>'1990 state ($99)'!$C24</f>
        <v>2427308</v>
      </c>
      <c r="E24">
        <f>'1990 state ($99)'!$S24</f>
        <v>233524297728</v>
      </c>
      <c r="F24">
        <f>'2000 state ($99)'!$C24</f>
        <v>2793111</v>
      </c>
      <c r="G24">
        <f>'2000 state ($99)'!$S24</f>
        <v>394089005056</v>
      </c>
      <c r="H24">
        <f t="shared" si="5"/>
        <v>109308.74523169266</v>
      </c>
      <c r="I24">
        <f t="shared" si="0"/>
        <v>96207.11410665643</v>
      </c>
      <c r="J24">
        <f t="shared" si="1"/>
        <v>141093.21292852308</v>
      </c>
      <c r="K24">
        <f t="shared" si="2"/>
        <v>-13101.631125036234</v>
      </c>
      <c r="L24">
        <f t="shared" si="2"/>
        <v>44886.098821866646</v>
      </c>
      <c r="M24" s="6">
        <f t="shared" si="3"/>
        <v>-0.11985894721658176</v>
      </c>
      <c r="N24" s="6">
        <f t="shared" si="4"/>
        <v>0.4665569613917048</v>
      </c>
    </row>
    <row r="25" spans="1:14" ht="12.75">
      <c r="A25" t="str">
        <f>'1980 state ($99)'!F25</f>
        <v>Minnesota</v>
      </c>
      <c r="B25">
        <f>'1980 state ($99)'!$C25</f>
        <v>692749</v>
      </c>
      <c r="C25">
        <f>'1980 state ($99)'!$S25</f>
        <v>99932315648</v>
      </c>
      <c r="D25">
        <f>'1990 state ($99)'!$C25</f>
        <v>1183118</v>
      </c>
      <c r="E25">
        <f>'1990 state ($99)'!$S25</f>
        <v>126705475584</v>
      </c>
      <c r="F25">
        <f>'2000 state ($99)'!$C25</f>
        <v>1412679</v>
      </c>
      <c r="G25">
        <f>'2000 state ($99)'!$S25</f>
        <v>197687951360</v>
      </c>
      <c r="H25">
        <f t="shared" si="5"/>
        <v>144254.72378596</v>
      </c>
      <c r="I25">
        <f t="shared" si="0"/>
        <v>107094.5379784603</v>
      </c>
      <c r="J25">
        <f t="shared" si="1"/>
        <v>139938.33798053203</v>
      </c>
      <c r="K25">
        <f t="shared" si="2"/>
        <v>-37160.1858074997</v>
      </c>
      <c r="L25">
        <f t="shared" si="2"/>
        <v>32843.80000207173</v>
      </c>
      <c r="M25" s="6">
        <f t="shared" si="3"/>
        <v>-0.25760117126310994</v>
      </c>
      <c r="N25" s="6">
        <f t="shared" si="4"/>
        <v>0.3066804397501349</v>
      </c>
    </row>
    <row r="26" spans="1:14" ht="12.75">
      <c r="A26" t="str">
        <f>'1980 state ($99)'!F26</f>
        <v>Mississippi</v>
      </c>
      <c r="B26">
        <f>'1980 state ($99)'!$C26</f>
        <v>466907</v>
      </c>
      <c r="C26">
        <f>'1980 state ($99)'!$S26</f>
        <v>38617915392</v>
      </c>
      <c r="D26">
        <f>'1990 state ($99)'!$C26</f>
        <v>651565</v>
      </c>
      <c r="E26">
        <f>'1990 state ($99)'!$S26</f>
        <v>45278171136</v>
      </c>
      <c r="F26">
        <f>'2000 state ($99)'!$C26</f>
        <v>757115</v>
      </c>
      <c r="G26">
        <f>'2000 state ($99)'!$S26</f>
        <v>66569072640</v>
      </c>
      <c r="H26">
        <f t="shared" si="5"/>
        <v>82710.08014872341</v>
      </c>
      <c r="I26">
        <f t="shared" si="0"/>
        <v>69491.41088916686</v>
      </c>
      <c r="J26">
        <f t="shared" si="1"/>
        <v>87924.65165793836</v>
      </c>
      <c r="K26">
        <f t="shared" si="2"/>
        <v>-13218.669259556555</v>
      </c>
      <c r="L26">
        <f t="shared" si="2"/>
        <v>18433.240768771502</v>
      </c>
      <c r="M26" s="6">
        <f t="shared" si="3"/>
        <v>-0.15981932596108817</v>
      </c>
      <c r="N26" s="6">
        <f t="shared" si="4"/>
        <v>0.2652592677700992</v>
      </c>
    </row>
    <row r="27" spans="1:14" ht="12.75">
      <c r="A27" t="str">
        <f>'1980 state ($99)'!F27</f>
        <v>Missouri</v>
      </c>
      <c r="B27">
        <f>'1980 state ($99)'!$C27</f>
        <v>751437</v>
      </c>
      <c r="C27">
        <f>'1980 state ($99)'!$S27</f>
        <v>79330623488</v>
      </c>
      <c r="D27">
        <f>'1990 state ($99)'!$C27</f>
        <v>1348536</v>
      </c>
      <c r="E27">
        <f>'1990 state ($99)'!$S27</f>
        <v>122302398464</v>
      </c>
      <c r="F27">
        <f>'2000 state ($99)'!$C27</f>
        <v>1542237</v>
      </c>
      <c r="G27">
        <f>'2000 state ($99)'!$S27</f>
        <v>170796531712</v>
      </c>
      <c r="H27">
        <f t="shared" si="5"/>
        <v>105571.88891151221</v>
      </c>
      <c r="I27">
        <f t="shared" si="0"/>
        <v>90692.72044943554</v>
      </c>
      <c r="J27">
        <f t="shared" si="1"/>
        <v>110745.9694664309</v>
      </c>
      <c r="K27">
        <f t="shared" si="2"/>
        <v>-14879.168462076675</v>
      </c>
      <c r="L27">
        <f t="shared" si="2"/>
        <v>20053.249016995367</v>
      </c>
      <c r="M27" s="6">
        <f t="shared" si="3"/>
        <v>-0.14093873487996442</v>
      </c>
      <c r="N27" s="6">
        <f t="shared" si="4"/>
        <v>0.22111200234836684</v>
      </c>
    </row>
    <row r="28" spans="1:14" ht="12.75">
      <c r="A28" t="str">
        <f>'1980 state ($99)'!F28</f>
        <v>Montana</v>
      </c>
      <c r="B28">
        <f>'1980 state ($99)'!$C28</f>
        <v>110392</v>
      </c>
      <c r="C28">
        <f>'1980 state ($99)'!$S28</f>
        <v>13110542336</v>
      </c>
      <c r="D28">
        <f>'1990 state ($99)'!$C28</f>
        <v>205895</v>
      </c>
      <c r="E28">
        <f>'1990 state ($99)'!$S28</f>
        <v>16682051584</v>
      </c>
      <c r="F28">
        <f>'2000 state ($99)'!$C28</f>
        <v>247622</v>
      </c>
      <c r="G28">
        <f>'2000 state ($99)'!$S28</f>
        <v>29703821312</v>
      </c>
      <c r="H28">
        <f t="shared" si="5"/>
        <v>118763.51851583448</v>
      </c>
      <c r="I28">
        <f t="shared" si="0"/>
        <v>81022.1306199762</v>
      </c>
      <c r="J28">
        <f t="shared" si="1"/>
        <v>119956.3096655386</v>
      </c>
      <c r="K28">
        <f t="shared" si="2"/>
        <v>-37741.38789585828</v>
      </c>
      <c r="L28">
        <f t="shared" si="2"/>
        <v>38934.1790455624</v>
      </c>
      <c r="M28" s="6">
        <f t="shared" si="3"/>
        <v>-0.3177860370550263</v>
      </c>
      <c r="N28" s="6">
        <f t="shared" si="4"/>
        <v>0.48053758581316647</v>
      </c>
    </row>
    <row r="29" spans="1:14" ht="12.75">
      <c r="A29" t="str">
        <f>'1980 state ($99)'!F29</f>
        <v>Nebraska</v>
      </c>
      <c r="B29">
        <f>'1980 state ($99)'!$C29</f>
        <v>205278</v>
      </c>
      <c r="C29">
        <f>'1980 state ($99)'!$S29</f>
        <v>22184425472</v>
      </c>
      <c r="D29">
        <f>'1990 state ($99)'!$C29</f>
        <v>400382</v>
      </c>
      <c r="E29">
        <f>'1990 state ($99)'!$S29</f>
        <v>28891394048</v>
      </c>
      <c r="F29">
        <f>'2000 state ($99)'!$C29</f>
        <v>449178</v>
      </c>
      <c r="G29">
        <f>'2000 state ($99)'!$S29</f>
        <v>45055352832</v>
      </c>
      <c r="H29">
        <f t="shared" si="5"/>
        <v>108070.15594462144</v>
      </c>
      <c r="I29">
        <f t="shared" si="0"/>
        <v>72159.57272804472</v>
      </c>
      <c r="J29">
        <f t="shared" si="1"/>
        <v>100306.2323444158</v>
      </c>
      <c r="K29">
        <f t="shared" si="2"/>
        <v>-35910.58321657672</v>
      </c>
      <c r="L29">
        <f t="shared" si="2"/>
        <v>28146.65961637108</v>
      </c>
      <c r="M29" s="6">
        <f t="shared" si="3"/>
        <v>-0.3322895474952256</v>
      </c>
      <c r="N29" s="6">
        <f t="shared" si="4"/>
        <v>0.3900613397816298</v>
      </c>
    </row>
    <row r="30" spans="1:14" ht="12.75">
      <c r="A30" t="str">
        <f>'1980 state ($99)'!F30</f>
        <v>Nevada</v>
      </c>
      <c r="B30">
        <f>'1980 state ($99)'!$C30</f>
        <v>141395</v>
      </c>
      <c r="C30">
        <f>'1980 state ($99)'!$S30</f>
        <v>26634688512</v>
      </c>
      <c r="D30">
        <f>'1990 state ($99)'!$C30</f>
        <v>254566</v>
      </c>
      <c r="E30">
        <f>'1990 state ($99)'!$S30</f>
        <v>37560307712</v>
      </c>
      <c r="F30">
        <f>'2000 state ($99)'!$C30</f>
        <v>457199</v>
      </c>
      <c r="G30">
        <f>'2000 state ($99)'!$S30</f>
        <v>77089800192</v>
      </c>
      <c r="H30">
        <f t="shared" si="5"/>
        <v>188370.79466742105</v>
      </c>
      <c r="I30">
        <f t="shared" si="0"/>
        <v>147546.44261998852</v>
      </c>
      <c r="J30">
        <f t="shared" si="1"/>
        <v>168613.2301076774</v>
      </c>
      <c r="K30">
        <f t="shared" si="2"/>
        <v>-40824.352047432534</v>
      </c>
      <c r="L30">
        <f t="shared" si="2"/>
        <v>21066.78748768888</v>
      </c>
      <c r="M30" s="6">
        <f t="shared" si="3"/>
        <v>-0.21672336266091652</v>
      </c>
      <c r="N30" s="6">
        <f t="shared" si="4"/>
        <v>0.142780721199407</v>
      </c>
    </row>
    <row r="31" spans="1:14" ht="12.75">
      <c r="A31" t="str">
        <f>'1980 state ($99)'!F31</f>
        <v>New Hampshire</v>
      </c>
      <c r="B31">
        <f>'1980 state ($99)'!$C31</f>
        <v>166213</v>
      </c>
      <c r="C31">
        <f>'1980 state ($99)'!$S31</f>
        <v>20893454336</v>
      </c>
      <c r="D31">
        <f>'1990 state ($99)'!$C31</f>
        <v>280415</v>
      </c>
      <c r="E31">
        <f>'1990 state ($99)'!$S31</f>
        <v>52562878464</v>
      </c>
      <c r="F31">
        <f>'2000 state ($99)'!$C31</f>
        <v>330783</v>
      </c>
      <c r="G31">
        <f>'2000 state ($99)'!$S31</f>
        <v>50851356672</v>
      </c>
      <c r="H31">
        <f t="shared" si="5"/>
        <v>125702.88928062185</v>
      </c>
      <c r="I31">
        <f t="shared" si="0"/>
        <v>187446.7430914894</v>
      </c>
      <c r="J31">
        <f t="shared" si="1"/>
        <v>153730.26023707385</v>
      </c>
      <c r="K31">
        <f t="shared" si="2"/>
        <v>61743.85381086754</v>
      </c>
      <c r="L31">
        <f t="shared" si="2"/>
        <v>-33716.482854415546</v>
      </c>
      <c r="M31" s="6">
        <f t="shared" si="3"/>
        <v>0.49118881963826005</v>
      </c>
      <c r="N31" s="6">
        <f t="shared" si="4"/>
        <v>-0.17987233226004432</v>
      </c>
    </row>
    <row r="32" spans="1:14" ht="12.75">
      <c r="A32" t="str">
        <f>'1980 state ($99)'!F32</f>
        <v>New Jersey</v>
      </c>
      <c r="B32">
        <f>'1980 state ($99)'!$C32</f>
        <v>1574611</v>
      </c>
      <c r="C32">
        <f>'1980 state ($99)'!$S32</f>
        <v>243059638272</v>
      </c>
      <c r="D32">
        <f>'1990 state ($99)'!$C32</f>
        <v>1812339</v>
      </c>
      <c r="E32">
        <f>'1990 state ($99)'!$S32</f>
        <v>447638110208</v>
      </c>
      <c r="F32">
        <f>'2000 state ($99)'!$C32</f>
        <v>2010815</v>
      </c>
      <c r="G32">
        <f>'2000 state ($99)'!$S32</f>
        <v>431580774400</v>
      </c>
      <c r="H32">
        <f t="shared" si="5"/>
        <v>154361.7047461246</v>
      </c>
      <c r="I32">
        <f t="shared" si="0"/>
        <v>246994.69040174052</v>
      </c>
      <c r="J32">
        <f t="shared" si="1"/>
        <v>214629.7766825889</v>
      </c>
      <c r="K32">
        <f t="shared" si="2"/>
        <v>92632.98565561592</v>
      </c>
      <c r="L32">
        <f t="shared" si="2"/>
        <v>-32364.913719151606</v>
      </c>
      <c r="M32" s="6">
        <f t="shared" si="3"/>
        <v>0.6001034117106144</v>
      </c>
      <c r="N32" s="6">
        <f t="shared" si="4"/>
        <v>-0.13103485611982021</v>
      </c>
    </row>
    <row r="33" spans="1:14" ht="12.75">
      <c r="A33" t="str">
        <f>'1980 state ($99)'!F33</f>
        <v>New Mexico</v>
      </c>
      <c r="B33">
        <f>'1980 state ($99)'!$C33</f>
        <v>236538</v>
      </c>
      <c r="C33">
        <f>'1980 state ($99)'!$S33</f>
        <v>28153853952</v>
      </c>
      <c r="D33">
        <f>'1990 state ($99)'!$C33</f>
        <v>365736</v>
      </c>
      <c r="E33">
        <f>'1990 state ($99)'!$S33</f>
        <v>38847143936</v>
      </c>
      <c r="F33">
        <f>'2000 state ($99)'!$C33</f>
        <v>474400</v>
      </c>
      <c r="G33">
        <f>'2000 state ($99)'!$S33</f>
        <v>62224220160</v>
      </c>
      <c r="H33">
        <f t="shared" si="5"/>
        <v>119024.65545493747</v>
      </c>
      <c r="I33">
        <f t="shared" si="0"/>
        <v>106216.35260406413</v>
      </c>
      <c r="J33">
        <f t="shared" si="1"/>
        <v>131164.03912310288</v>
      </c>
      <c r="K33">
        <f t="shared" si="2"/>
        <v>-12808.30285087334</v>
      </c>
      <c r="L33">
        <f t="shared" si="2"/>
        <v>24947.686519038747</v>
      </c>
      <c r="M33" s="6">
        <f t="shared" si="3"/>
        <v>-0.10761050138660172</v>
      </c>
      <c r="N33" s="6">
        <f t="shared" si="4"/>
        <v>0.23487613637077742</v>
      </c>
    </row>
    <row r="34" spans="1:14" ht="12.75">
      <c r="A34" t="str">
        <f>'1980 state ($99)'!F34</f>
        <v>New York</v>
      </c>
      <c r="B34">
        <f>'1980 state ($99)'!$C34</f>
        <v>2998990</v>
      </c>
      <c r="C34">
        <f>'1980 state ($99)'!$S34</f>
        <v>375092445184</v>
      </c>
      <c r="D34">
        <f>'1990 state ($99)'!$C34</f>
        <v>3407462</v>
      </c>
      <c r="E34">
        <f>'1990 state ($99)'!$S34</f>
        <v>776804106240</v>
      </c>
      <c r="F34">
        <f>'2000 state ($99)'!$C34</f>
        <v>3669794</v>
      </c>
      <c r="G34">
        <f>'2000 state ($99)'!$S34</f>
        <v>786965987328</v>
      </c>
      <c r="H34">
        <f t="shared" si="5"/>
        <v>125072.92294539162</v>
      </c>
      <c r="I34">
        <f t="shared" si="0"/>
        <v>227971.46563630056</v>
      </c>
      <c r="J34">
        <f t="shared" si="1"/>
        <v>214444.18605731003</v>
      </c>
      <c r="K34">
        <f t="shared" si="2"/>
        <v>102898.54269090894</v>
      </c>
      <c r="L34">
        <f t="shared" si="2"/>
        <v>-13527.279578990536</v>
      </c>
      <c r="M34" s="6">
        <f t="shared" si="3"/>
        <v>0.8227083869770575</v>
      </c>
      <c r="N34" s="6">
        <f t="shared" si="4"/>
        <v>-0.05933759973527383</v>
      </c>
    </row>
    <row r="35" spans="1:14" ht="12.75">
      <c r="A35" t="s">
        <v>197</v>
      </c>
      <c r="B35">
        <f>'1980 state ($99)'!$C35</f>
        <v>799308</v>
      </c>
      <c r="C35">
        <f>'1980 state ($99)'!$S35</f>
        <v>81520525312</v>
      </c>
      <c r="D35">
        <f>'1990 state ($99)'!$C35</f>
        <v>1711672</v>
      </c>
      <c r="E35">
        <f>'1990 state ($99)'!$S35</f>
        <v>175203270656</v>
      </c>
      <c r="F35">
        <f>'2000 state ($99)'!$C35</f>
        <v>2172152</v>
      </c>
      <c r="G35">
        <f>'2000 state ($99)'!$S35</f>
        <v>289489682432</v>
      </c>
      <c r="H35">
        <f t="shared" si="5"/>
        <v>101988.8770186211</v>
      </c>
      <c r="I35">
        <f t="shared" si="0"/>
        <v>102357.96966708575</v>
      </c>
      <c r="J35">
        <f t="shared" si="1"/>
        <v>133273.2158854445</v>
      </c>
      <c r="K35">
        <f t="shared" si="2"/>
        <v>369.09264846464794</v>
      </c>
      <c r="L35">
        <f t="shared" si="2"/>
        <v>30915.246218358734</v>
      </c>
      <c r="M35" s="6">
        <f t="shared" si="3"/>
        <v>0.0036189500193953414</v>
      </c>
      <c r="N35" s="6">
        <f t="shared" si="4"/>
        <v>0.3020306705858767</v>
      </c>
    </row>
    <row r="36" spans="1:14" ht="12.75">
      <c r="A36" t="str">
        <f>'1980 state ($99)'!F36</f>
        <v>North Dakota</v>
      </c>
      <c r="B36">
        <f>'1980 state ($99)'!$C36</f>
        <v>69218</v>
      </c>
      <c r="C36">
        <f>'1980 state ($99)'!$S36</f>
        <v>8577391104</v>
      </c>
      <c r="D36">
        <f>'1990 state ($99)'!$C36</f>
        <v>157788</v>
      </c>
      <c r="E36">
        <f>'1990 state ($99)'!$S36</f>
        <v>10591243264</v>
      </c>
      <c r="F36">
        <f>'2000 state ($99)'!$C36</f>
        <v>171259</v>
      </c>
      <c r="G36">
        <f>'2000 state ($99)'!$S36</f>
        <v>13746186240</v>
      </c>
      <c r="H36">
        <f t="shared" si="5"/>
        <v>123918.50535987748</v>
      </c>
      <c r="I36">
        <f t="shared" si="0"/>
        <v>67123.24932187492</v>
      </c>
      <c r="J36">
        <f t="shared" si="1"/>
        <v>80265.48233961427</v>
      </c>
      <c r="K36">
        <f t="shared" si="2"/>
        <v>-56795.25603800257</v>
      </c>
      <c r="L36">
        <f t="shared" si="2"/>
        <v>13142.23301773936</v>
      </c>
      <c r="M36" s="6">
        <f t="shared" si="3"/>
        <v>-0.45832747799096535</v>
      </c>
      <c r="N36" s="6">
        <f t="shared" si="4"/>
        <v>0.1957925629422176</v>
      </c>
    </row>
    <row r="37" spans="1:14" ht="12.75">
      <c r="A37" t="str">
        <f>'1980 state ($99)'!F37</f>
        <v>Ohio</v>
      </c>
      <c r="B37">
        <f>'1980 state ($99)'!$C37</f>
        <v>2121384</v>
      </c>
      <c r="C37">
        <f>'1980 state ($99)'!$S37</f>
        <v>254996905984</v>
      </c>
      <c r="D37">
        <f>'1990 state ($99)'!$C37</f>
        <v>2757772</v>
      </c>
      <c r="E37">
        <f>'1990 state ($99)'!$S37</f>
        <v>269260357632</v>
      </c>
      <c r="F37">
        <f>'2000 state ($99)'!$C37</f>
        <v>3072384</v>
      </c>
      <c r="G37">
        <f>'2000 state ($99)'!$S37</f>
        <v>384765165568</v>
      </c>
      <c r="H37">
        <f t="shared" si="5"/>
        <v>120203.08722230393</v>
      </c>
      <c r="I37">
        <f t="shared" si="0"/>
        <v>97636.91763931174</v>
      </c>
      <c r="J37">
        <f t="shared" si="1"/>
        <v>125233.4231554389</v>
      </c>
      <c r="K37">
        <f t="shared" si="2"/>
        <v>-22566.169582992196</v>
      </c>
      <c r="L37">
        <f t="shared" si="2"/>
        <v>27596.50551612716</v>
      </c>
      <c r="M37" s="6">
        <f t="shared" si="3"/>
        <v>-0.18773369390470193</v>
      </c>
      <c r="N37" s="6">
        <f t="shared" si="4"/>
        <v>0.282644169678457</v>
      </c>
    </row>
    <row r="38" spans="1:14" ht="12.75">
      <c r="A38" t="str">
        <f>'1980 state ($99)'!F38</f>
        <v>Oklahoma</v>
      </c>
      <c r="B38">
        <f>'1980 state ($99)'!$C38</f>
        <v>525460</v>
      </c>
      <c r="C38">
        <f>'1980 state ($99)'!$S38</f>
        <v>55257927680</v>
      </c>
      <c r="D38">
        <f>'1990 state ($99)'!$C38</f>
        <v>821267</v>
      </c>
      <c r="E38">
        <f>'1990 state ($99)'!$S38</f>
        <v>59765338112</v>
      </c>
      <c r="F38">
        <f>'2000 state ($99)'!$C38</f>
        <v>918136</v>
      </c>
      <c r="G38">
        <f>'2000 state ($99)'!$S38</f>
        <v>77414490112</v>
      </c>
      <c r="H38">
        <f t="shared" si="5"/>
        <v>105161.05446656264</v>
      </c>
      <c r="I38">
        <f t="shared" si="0"/>
        <v>72772.11687794591</v>
      </c>
      <c r="J38">
        <f t="shared" si="1"/>
        <v>84317.01851577545</v>
      </c>
      <c r="K38">
        <f t="shared" si="2"/>
        <v>-32388.937588616725</v>
      </c>
      <c r="L38">
        <f t="shared" si="2"/>
        <v>11544.901637829535</v>
      </c>
      <c r="M38" s="6">
        <f t="shared" si="3"/>
        <v>-0.30799365556870884</v>
      </c>
      <c r="N38" s="6">
        <f t="shared" si="4"/>
        <v>0.15864457615260463</v>
      </c>
    </row>
    <row r="39" spans="1:14" ht="12.75">
      <c r="A39" t="str">
        <f>'1980 state ($99)'!F39</f>
        <v>Oregon</v>
      </c>
      <c r="B39">
        <f>'1980 state ($99)'!$C39</f>
        <v>478187</v>
      </c>
      <c r="C39">
        <f>'1980 state ($99)'!$S39</f>
        <v>72906014720</v>
      </c>
      <c r="D39">
        <f>'1990 state ($99)'!$C39</f>
        <v>695772</v>
      </c>
      <c r="E39">
        <f>'1990 state ($99)'!$S39</f>
        <v>72480366592</v>
      </c>
      <c r="F39">
        <f>'2000 state ($99)'!$C39</f>
        <v>856858</v>
      </c>
      <c r="G39">
        <f>'2000 state ($99)'!$S39</f>
        <v>152297259008</v>
      </c>
      <c r="H39">
        <f t="shared" si="5"/>
        <v>152463.3976247786</v>
      </c>
      <c r="I39">
        <f t="shared" si="0"/>
        <v>104172.58324853543</v>
      </c>
      <c r="J39">
        <f t="shared" si="1"/>
        <v>177739.20417151967</v>
      </c>
      <c r="K39">
        <f t="shared" si="2"/>
        <v>-48290.81437624316</v>
      </c>
      <c r="L39">
        <f t="shared" si="2"/>
        <v>73566.62092298424</v>
      </c>
      <c r="M39" s="6">
        <f t="shared" si="3"/>
        <v>-0.31673709971418645</v>
      </c>
      <c r="N39" s="6">
        <f t="shared" si="4"/>
        <v>0.7061994493068167</v>
      </c>
    </row>
    <row r="40" spans="1:14" ht="12.75">
      <c r="A40" t="str">
        <f>'1980 state ($99)'!F40</f>
        <v>Pennsylvania</v>
      </c>
      <c r="B40">
        <f>'1980 state ($99)'!$C40</f>
        <v>2577100</v>
      </c>
      <c r="C40">
        <f>'1980 state ($99)'!$S40</f>
        <v>271704227840</v>
      </c>
      <c r="D40">
        <f>'1990 state ($99)'!$C40</f>
        <v>3176255</v>
      </c>
      <c r="E40">
        <f>'1990 state ($99)'!$S40</f>
        <v>368260481024</v>
      </c>
      <c r="F40">
        <f>'2000 state ($99)'!$C40</f>
        <v>3406045</v>
      </c>
      <c r="G40">
        <f>'2000 state ($99)'!$S40</f>
        <v>411099070464</v>
      </c>
      <c r="H40">
        <f t="shared" si="5"/>
        <v>105430.22305692446</v>
      </c>
      <c r="I40">
        <f t="shared" si="0"/>
        <v>115941.72414494428</v>
      </c>
      <c r="J40">
        <f t="shared" si="1"/>
        <v>120696.8993257576</v>
      </c>
      <c r="K40">
        <f t="shared" si="2"/>
        <v>10511.501088019824</v>
      </c>
      <c r="L40">
        <f t="shared" si="2"/>
        <v>4755.175180813312</v>
      </c>
      <c r="M40" s="6">
        <f t="shared" si="3"/>
        <v>0.09970102294428797</v>
      </c>
      <c r="N40" s="6">
        <f t="shared" si="4"/>
        <v>0.04101349376923739</v>
      </c>
    </row>
    <row r="41" spans="1:14" ht="12.75">
      <c r="A41" t="str">
        <f>'1980 state ($99)'!F41</f>
        <v>Rhode Island</v>
      </c>
      <c r="B41">
        <f>'1980 state ($99)'!$C41</f>
        <v>198140</v>
      </c>
      <c r="C41">
        <f>'1980 state ($99)'!$S41</f>
        <v>24395313152</v>
      </c>
      <c r="D41">
        <f>'1990 state ($99)'!$C41</f>
        <v>224829</v>
      </c>
      <c r="E41">
        <f>'1990 state ($99)'!$S41</f>
        <v>45485326336</v>
      </c>
      <c r="F41">
        <f>'2000 state ($99)'!$C41</f>
        <v>245128</v>
      </c>
      <c r="G41">
        <f>'2000 state ($99)'!$S41</f>
        <v>39346274304</v>
      </c>
      <c r="H41">
        <f t="shared" si="5"/>
        <v>123121.59660845867</v>
      </c>
      <c r="I41">
        <f t="shared" si="0"/>
        <v>202310.76211698668</v>
      </c>
      <c r="J41">
        <f t="shared" si="1"/>
        <v>160513.1780294377</v>
      </c>
      <c r="K41">
        <f t="shared" si="2"/>
        <v>79189.165508528</v>
      </c>
      <c r="L41">
        <f t="shared" si="2"/>
        <v>-41797.58408754898</v>
      </c>
      <c r="M41" s="6">
        <f t="shared" si="3"/>
        <v>0.6431785136799272</v>
      </c>
      <c r="N41" s="6">
        <f t="shared" si="4"/>
        <v>-0.2066008928550199</v>
      </c>
    </row>
    <row r="42" spans="1:14" ht="12.75">
      <c r="A42" t="s">
        <v>204</v>
      </c>
      <c r="B42">
        <f>'1980 state ($99)'!$C42</f>
        <v>476795</v>
      </c>
      <c r="C42">
        <f>'1980 state ($99)'!$S42</f>
        <v>46844571648</v>
      </c>
      <c r="D42">
        <f>'1990 state ($99)'!$C42</f>
        <v>878396</v>
      </c>
      <c r="E42">
        <f>'1990 state ($99)'!$S42</f>
        <v>84812972032</v>
      </c>
      <c r="F42">
        <f>'2000 state ($99)'!$C42</f>
        <v>1107619</v>
      </c>
      <c r="G42">
        <f>'2000 state ($99)'!$S42</f>
        <v>137126338560</v>
      </c>
      <c r="H42">
        <f t="shared" si="5"/>
        <v>98248.8735158716</v>
      </c>
      <c r="I42">
        <f t="shared" si="0"/>
        <v>96554.36959184696</v>
      </c>
      <c r="J42">
        <f t="shared" si="1"/>
        <v>123802.80453838369</v>
      </c>
      <c r="K42">
        <f t="shared" si="2"/>
        <v>-1694.5039240246406</v>
      </c>
      <c r="L42">
        <f t="shared" si="2"/>
        <v>27248.434946536727</v>
      </c>
      <c r="M42" s="6">
        <f t="shared" si="3"/>
        <v>-0.017247057023517955</v>
      </c>
      <c r="N42" s="6">
        <f t="shared" si="4"/>
        <v>0.28220820105522787</v>
      </c>
    </row>
    <row r="43" spans="1:14" ht="12.75">
      <c r="A43" t="str">
        <f>'1980 state ($99)'!F43</f>
        <v>South Dakota</v>
      </c>
      <c r="B43">
        <f>'1980 state ($99)'!$C43</f>
        <v>78964</v>
      </c>
      <c r="C43">
        <f>'1980 state ($99)'!$S43</f>
        <v>8569596928</v>
      </c>
      <c r="D43">
        <f>'1990 state ($99)'!$C43</f>
        <v>171122</v>
      </c>
      <c r="E43">
        <f>'1990 state ($99)'!$S43</f>
        <v>10582363136</v>
      </c>
      <c r="F43">
        <f>'2000 state ($99)'!$C43</f>
        <v>197902</v>
      </c>
      <c r="G43">
        <f>'2000 state ($99)'!$S43</f>
        <v>17384624128</v>
      </c>
      <c r="H43">
        <f t="shared" si="5"/>
        <v>108525.36507775696</v>
      </c>
      <c r="I43">
        <f t="shared" si="0"/>
        <v>61841.044027068405</v>
      </c>
      <c r="J43">
        <f t="shared" si="1"/>
        <v>87844.61060524906</v>
      </c>
      <c r="K43">
        <f t="shared" si="2"/>
        <v>-46684.32105068855</v>
      </c>
      <c r="L43">
        <f t="shared" si="2"/>
        <v>26003.56657818066</v>
      </c>
      <c r="M43" s="6">
        <f t="shared" si="3"/>
        <v>-0.4301696752389625</v>
      </c>
      <c r="N43" s="6">
        <f t="shared" si="4"/>
        <v>0.4204904200323438</v>
      </c>
    </row>
    <row r="44" spans="1:14" ht="12.75">
      <c r="A44" t="str">
        <f>'1980 state ($99)'!F44</f>
        <v>Tennessee</v>
      </c>
      <c r="B44">
        <f>'1980 state ($99)'!$C44</f>
        <v>760328</v>
      </c>
      <c r="C44">
        <f>'1980 state ($99)'!$S44</f>
        <v>77226557440</v>
      </c>
      <c r="D44">
        <f>'1990 state ($99)'!$C44</f>
        <v>1260974</v>
      </c>
      <c r="E44">
        <f>'1990 state ($99)'!$S44</f>
        <v>114341593088</v>
      </c>
      <c r="F44">
        <f>'2000 state ($99)'!$C44</f>
        <v>1561394</v>
      </c>
      <c r="G44">
        <f>'2000 state ($99)'!$S44</f>
        <v>182600351744</v>
      </c>
      <c r="H44">
        <f t="shared" si="5"/>
        <v>101570.05587062426</v>
      </c>
      <c r="I44">
        <f t="shared" si="0"/>
        <v>90677.20118575006</v>
      </c>
      <c r="J44">
        <f t="shared" si="1"/>
        <v>116947.00488409716</v>
      </c>
      <c r="K44">
        <f t="shared" si="2"/>
        <v>-10892.854684874197</v>
      </c>
      <c r="L44">
        <f t="shared" si="2"/>
        <v>26269.803698347096</v>
      </c>
      <c r="M44" s="6">
        <f t="shared" si="3"/>
        <v>-0.10724474444268363</v>
      </c>
      <c r="N44" s="6">
        <f t="shared" si="4"/>
        <v>0.289706821062265</v>
      </c>
    </row>
    <row r="45" spans="1:14" ht="12.75">
      <c r="A45" t="str">
        <f>'1980 state ($99)'!F45</f>
        <v>Texas</v>
      </c>
      <c r="B45">
        <f>'1980 state ($99)'!$C45</f>
        <v>2465540</v>
      </c>
      <c r="C45">
        <f>'1980 state ($99)'!$S45</f>
        <v>288040353792</v>
      </c>
      <c r="D45">
        <f>'1990 state ($99)'!$C45</f>
        <v>3694082</v>
      </c>
      <c r="E45">
        <f>'1990 state ($99)'!$S45</f>
        <v>357011324928</v>
      </c>
      <c r="F45">
        <f>'2000 state ($99)'!$C45</f>
        <v>4716914</v>
      </c>
      <c r="G45">
        <f>'2000 state ($99)'!$S45</f>
        <v>508417441792</v>
      </c>
      <c r="H45">
        <f t="shared" si="5"/>
        <v>116826.47768521297</v>
      </c>
      <c r="I45">
        <f t="shared" si="0"/>
        <v>96644.12563879199</v>
      </c>
      <c r="J45">
        <f t="shared" si="1"/>
        <v>107786.03167070674</v>
      </c>
      <c r="K45">
        <f t="shared" si="2"/>
        <v>-20182.352046420987</v>
      </c>
      <c r="L45">
        <f t="shared" si="2"/>
        <v>11141.906031914754</v>
      </c>
      <c r="M45" s="6">
        <f t="shared" si="3"/>
        <v>-0.17275494773369787</v>
      </c>
      <c r="N45" s="6">
        <f t="shared" si="4"/>
        <v>0.11528798008435294</v>
      </c>
    </row>
    <row r="46" spans="1:14" ht="12.75">
      <c r="A46" t="str">
        <f>'1980 state ($99)'!F46</f>
        <v>Utah</v>
      </c>
      <c r="B46">
        <f>'1980 state ($99)'!$C46</f>
        <v>242219</v>
      </c>
      <c r="C46">
        <f>'1980 state ($99)'!$S46</f>
        <v>37102198784</v>
      </c>
      <c r="D46">
        <f>'1990 state ($99)'!$C46</f>
        <v>365781</v>
      </c>
      <c r="E46">
        <f>'1990 state ($99)'!$S46</f>
        <v>38445121536</v>
      </c>
      <c r="F46">
        <f>'2000 state ($99)'!$C46</f>
        <v>501605</v>
      </c>
      <c r="G46">
        <f>'2000 state ($99)'!$S46</f>
        <v>87670202368</v>
      </c>
      <c r="H46">
        <f t="shared" si="5"/>
        <v>153176.2528290514</v>
      </c>
      <c r="I46">
        <f t="shared" si="0"/>
        <v>105104.2058936905</v>
      </c>
      <c r="J46">
        <f t="shared" si="1"/>
        <v>174779.36298083153</v>
      </c>
      <c r="K46">
        <f t="shared" si="2"/>
        <v>-48072.04693536091</v>
      </c>
      <c r="L46">
        <f t="shared" si="2"/>
        <v>69675.15708714104</v>
      </c>
      <c r="M46" s="6">
        <f t="shared" si="3"/>
        <v>-0.31383485395096156</v>
      </c>
      <c r="N46" s="6">
        <f t="shared" si="4"/>
        <v>0.6629150231877039</v>
      </c>
    </row>
    <row r="47" spans="1:14" ht="12.75">
      <c r="A47" t="str">
        <f>'1980 state ($99)'!F47</f>
        <v>Vermont</v>
      </c>
      <c r="B47">
        <f>'1980 state ($99)'!$C47</f>
        <v>30593</v>
      </c>
      <c r="C47">
        <f>'1980 state ($99)'!$S47</f>
        <v>3880106496</v>
      </c>
      <c r="D47">
        <f>'1990 state ($99)'!$C47</f>
        <v>145368</v>
      </c>
      <c r="E47">
        <f>'1990 state ($99)'!$S47</f>
        <v>20934500352</v>
      </c>
      <c r="F47">
        <f>'2000 state ($99)'!$C47</f>
        <v>169777</v>
      </c>
      <c r="G47">
        <f>'2000 state ($99)'!$S47</f>
        <v>21996601344</v>
      </c>
      <c r="H47">
        <f t="shared" si="5"/>
        <v>126829.87925342399</v>
      </c>
      <c r="I47">
        <f t="shared" si="0"/>
        <v>144010.3760937758</v>
      </c>
      <c r="J47">
        <f t="shared" si="1"/>
        <v>129561.72711262421</v>
      </c>
      <c r="K47">
        <f t="shared" si="2"/>
        <v>17180.4968403518</v>
      </c>
      <c r="L47">
        <f t="shared" si="2"/>
        <v>-14448.648981151578</v>
      </c>
      <c r="M47" s="6">
        <f t="shared" si="3"/>
        <v>0.1354609571615435</v>
      </c>
      <c r="N47" s="6">
        <f t="shared" si="4"/>
        <v>-0.10033061070365511</v>
      </c>
    </row>
    <row r="48" spans="1:14" ht="12.75">
      <c r="A48" t="str">
        <f>'1980 state ($99)'!F48</f>
        <v>Virginia</v>
      </c>
      <c r="B48">
        <f>'1980 state ($99)'!$C48</f>
        <v>1161331</v>
      </c>
      <c r="C48">
        <f>'1980 state ($99)'!$S48</f>
        <v>152342511616</v>
      </c>
      <c r="D48">
        <f>'1990 state ($99)'!$C48</f>
        <v>1519273</v>
      </c>
      <c r="E48">
        <f>'1990 state ($99)'!$S48</f>
        <v>242164203520</v>
      </c>
      <c r="F48">
        <f>'2000 state ($99)'!$C48</f>
        <v>1837926</v>
      </c>
      <c r="G48">
        <f>'2000 state ($99)'!$S48</f>
        <v>289196244992</v>
      </c>
      <c r="H48">
        <f t="shared" si="5"/>
        <v>131179.23453003494</v>
      </c>
      <c r="I48">
        <f t="shared" si="0"/>
        <v>159394.79179844572</v>
      </c>
      <c r="J48">
        <f t="shared" si="1"/>
        <v>157349.23222806575</v>
      </c>
      <c r="K48">
        <f t="shared" si="2"/>
        <v>28215.557268410776</v>
      </c>
      <c r="L48">
        <f t="shared" si="2"/>
        <v>-2045.5595703799627</v>
      </c>
      <c r="M48" s="6">
        <f t="shared" si="3"/>
        <v>0.2150916444168647</v>
      </c>
      <c r="N48" s="6">
        <f t="shared" si="4"/>
        <v>-0.012833289891720974</v>
      </c>
    </row>
    <row r="49" spans="1:14" ht="12.75">
      <c r="A49" t="str">
        <f>'1980 state ($99)'!F49</f>
        <v>Washington</v>
      </c>
      <c r="B49">
        <f>'1980 state ($99)'!$C49</f>
        <v>838846</v>
      </c>
      <c r="C49">
        <f>'1980 state ($99)'!$S49</f>
        <v>131974602752</v>
      </c>
      <c r="D49">
        <f>'1990 state ($99)'!$C49</f>
        <v>1170590</v>
      </c>
      <c r="E49">
        <f>'1990 state ($99)'!$S49</f>
        <v>183721246720</v>
      </c>
      <c r="F49">
        <f>'2000 state ($99)'!$C49</f>
        <v>1466081</v>
      </c>
      <c r="G49">
        <f>'2000 state ($99)'!$S49</f>
        <v>303967797248</v>
      </c>
      <c r="H49">
        <f t="shared" si="5"/>
        <v>157328.76207551803</v>
      </c>
      <c r="I49">
        <f t="shared" si="0"/>
        <v>156947.56210116265</v>
      </c>
      <c r="J49">
        <f t="shared" si="1"/>
        <v>207333.5629122811</v>
      </c>
      <c r="K49">
        <f t="shared" si="2"/>
        <v>-381.19997435537516</v>
      </c>
      <c r="L49">
        <f t="shared" si="2"/>
        <v>50386.00081111846</v>
      </c>
      <c r="M49" s="6">
        <f t="shared" si="3"/>
        <v>-0.002422951590837527</v>
      </c>
      <c r="N49" s="6">
        <f t="shared" si="4"/>
        <v>0.3210371676792373</v>
      </c>
    </row>
    <row r="50" spans="1:14" ht="12.75">
      <c r="A50" t="str">
        <f>'1980 state ($99)'!F50</f>
        <v>West Virginia</v>
      </c>
      <c r="B50">
        <f>'1980 state ($99)'!$C50</f>
        <v>277790</v>
      </c>
      <c r="C50">
        <f>'1980 state ($99)'!$S50</f>
        <v>29567719424</v>
      </c>
      <c r="D50">
        <f>'1990 state ($99)'!$C50</f>
        <v>510041</v>
      </c>
      <c r="E50">
        <f>'1990 state ($99)'!$S50</f>
        <v>36373782528</v>
      </c>
      <c r="F50">
        <f>'2000 state ($99)'!$C50</f>
        <v>553619</v>
      </c>
      <c r="G50">
        <f>'2000 state ($99)'!$S50</f>
        <v>47303340032</v>
      </c>
      <c r="H50">
        <f t="shared" si="5"/>
        <v>106439.10660570936</v>
      </c>
      <c r="I50">
        <f t="shared" si="0"/>
        <v>71315.40901221667</v>
      </c>
      <c r="J50">
        <f t="shared" si="1"/>
        <v>85443.85223773029</v>
      </c>
      <c r="K50">
        <f t="shared" si="2"/>
        <v>-35123.69759349269</v>
      </c>
      <c r="L50">
        <f t="shared" si="2"/>
        <v>14128.44322551362</v>
      </c>
      <c r="M50" s="6">
        <f t="shared" si="3"/>
        <v>-0.3299886546737387</v>
      </c>
      <c r="N50" s="6">
        <f t="shared" si="4"/>
        <v>0.1981120689231881</v>
      </c>
    </row>
    <row r="51" spans="1:14" ht="12.75">
      <c r="A51" t="str">
        <f>'1980 state ($99)'!F51</f>
        <v>Wisconsin</v>
      </c>
      <c r="B51">
        <f>'1980 state ($99)'!$C51</f>
        <v>775010</v>
      </c>
      <c r="C51">
        <f>'1980 state ($99)'!$S51</f>
        <v>100258807808</v>
      </c>
      <c r="D51">
        <f>'1990 state ($99)'!$C51</f>
        <v>1214900</v>
      </c>
      <c r="E51">
        <f>'1990 state ($99)'!$S51</f>
        <v>112061054976</v>
      </c>
      <c r="F51">
        <f>'2000 state ($99)'!$C51</f>
        <v>1426329</v>
      </c>
      <c r="G51">
        <f>'2000 state ($99)'!$S51</f>
        <v>184505450496</v>
      </c>
      <c r="H51">
        <f t="shared" si="5"/>
        <v>129364.53440342705</v>
      </c>
      <c r="I51">
        <f t="shared" si="0"/>
        <v>92238.91264795457</v>
      </c>
      <c r="J51">
        <f t="shared" si="1"/>
        <v>129356.866821049</v>
      </c>
      <c r="K51">
        <f t="shared" si="2"/>
        <v>-37125.621755472486</v>
      </c>
      <c r="L51">
        <f t="shared" si="2"/>
        <v>37117.95417309443</v>
      </c>
      <c r="M51" s="6">
        <f t="shared" si="3"/>
        <v>-0.28698454276266444</v>
      </c>
      <c r="N51" s="6">
        <f t="shared" si="4"/>
        <v>0.40241101187696554</v>
      </c>
    </row>
    <row r="52" spans="1:14" ht="12.75">
      <c r="A52" t="str">
        <f>'1980 state ($99)'!F52</f>
        <v>Wyoming</v>
      </c>
      <c r="B52">
        <f>'1980 state ($99)'!$C52</f>
        <v>74358</v>
      </c>
      <c r="C52">
        <f>'1980 state ($99)'!$S52</f>
        <v>11229279232</v>
      </c>
      <c r="D52">
        <f>'1990 state ($99)'!$C52</f>
        <v>114373</v>
      </c>
      <c r="E52">
        <f>'1990 state ($99)'!$S52</f>
        <v>10289075200</v>
      </c>
      <c r="F52">
        <f>'2000 state ($99)'!$C52</f>
        <v>135471</v>
      </c>
      <c r="G52">
        <f>'2000 state ($99)'!$S52</f>
        <v>16968047616</v>
      </c>
      <c r="H52">
        <f t="shared" si="5"/>
        <v>151016.42368003444</v>
      </c>
      <c r="I52">
        <f t="shared" si="0"/>
        <v>89960.70051498168</v>
      </c>
      <c r="J52">
        <f t="shared" si="1"/>
        <v>125252.25041521802</v>
      </c>
      <c r="K52">
        <f t="shared" si="2"/>
        <v>-61055.723165052754</v>
      </c>
      <c r="L52">
        <f t="shared" si="2"/>
        <v>35291.549900236336</v>
      </c>
      <c r="M52" s="6">
        <f t="shared" si="3"/>
        <v>-0.40429856354176663</v>
      </c>
      <c r="N52" s="6">
        <f t="shared" si="4"/>
        <v>0.3922996341536828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E23" sqref="E23"/>
    </sheetView>
  </sheetViews>
  <sheetFormatPr defaultColWidth="9.140625" defaultRowHeight="12.75"/>
  <cols>
    <col min="1" max="1" width="17.140625" style="11" customWidth="1"/>
    <col min="2" max="4" width="11.00390625" style="11" bestFit="1" customWidth="1"/>
    <col min="5" max="16384" width="9.140625" style="11" customWidth="1"/>
  </cols>
  <sheetData>
    <row r="1" ht="12">
      <c r="A1" s="13" t="s">
        <v>162</v>
      </c>
    </row>
    <row r="2" ht="12">
      <c r="A2" s="13" t="s">
        <v>163</v>
      </c>
    </row>
    <row r="3" spans="2:4" ht="12">
      <c r="B3" s="12">
        <v>1979</v>
      </c>
      <c r="C3" s="12">
        <v>1989</v>
      </c>
      <c r="D3" s="12">
        <v>1999</v>
      </c>
    </row>
    <row r="4" spans="1:4" ht="12">
      <c r="A4" s="11" t="s">
        <v>164</v>
      </c>
      <c r="B4" s="14">
        <f>dan</f>
        <v>1.80222784</v>
      </c>
      <c r="C4" s="14">
        <f>'data for aggsubstot graph'!C2</f>
        <v>2.253063424</v>
      </c>
      <c r="D4" s="14">
        <f>'data for aggsubstot graph'!D2</f>
        <v>4.175816448</v>
      </c>
    </row>
    <row r="5" spans="1:4" ht="12">
      <c r="A5" s="11" t="s">
        <v>165</v>
      </c>
      <c r="B5" s="14">
        <f>'data for aggsubstot graph'!B3</f>
        <v>0.379607232</v>
      </c>
      <c r="C5" s="14">
        <f>'data for aggsubstot graph'!C3</f>
        <v>0.39706016</v>
      </c>
      <c r="D5" s="14">
        <f>'data for aggsubstot graph'!D3</f>
        <v>0.67253312</v>
      </c>
    </row>
    <row r="6" spans="1:4" ht="12">
      <c r="A6" s="11" t="s">
        <v>166</v>
      </c>
      <c r="B6" s="14">
        <f>'data for aggsubstot graph'!B4</f>
        <v>2.690386432</v>
      </c>
      <c r="C6" s="14">
        <f>'data for aggsubstot graph'!C4</f>
        <v>3.231756288</v>
      </c>
      <c r="D6" s="14">
        <f>'data for aggsubstot graph'!D4</f>
        <v>6.5542144</v>
      </c>
    </row>
    <row r="7" spans="1:4" ht="12">
      <c r="A7" s="11" t="s">
        <v>167</v>
      </c>
      <c r="B7" s="14">
        <f>'data for aggsubstot graph'!B5</f>
        <v>0.650788864</v>
      </c>
      <c r="C7" s="14">
        <f>'data for aggsubstot graph'!C5</f>
        <v>1.167047424</v>
      </c>
      <c r="D7" s="14">
        <f>'data for aggsubstot graph'!D5</f>
        <v>2.090370944</v>
      </c>
    </row>
    <row r="8" spans="1:4" ht="12">
      <c r="A8" s="11" t="s">
        <v>168</v>
      </c>
      <c r="B8" s="14">
        <f>'data for aggsubstot graph'!B6</f>
        <v>38.0673024</v>
      </c>
      <c r="C8" s="14">
        <f>'data for aggsubstot graph'!C6</f>
        <v>63.727050752</v>
      </c>
      <c r="D8" s="14">
        <f>'data for aggsubstot graph'!D6</f>
        <v>78.659928064</v>
      </c>
    </row>
    <row r="9" spans="1:4" ht="12">
      <c r="A9" s="11" t="s">
        <v>169</v>
      </c>
      <c r="B9" s="14">
        <f>'data for aggsubstot graph'!B7</f>
        <v>3.373017856</v>
      </c>
      <c r="C9" s="14">
        <f>'data for aggsubstot graph'!C7</f>
        <v>3.073462784</v>
      </c>
      <c r="D9" s="14">
        <f>'data for aggsubstot graph'!D7</f>
        <v>8.560170496</v>
      </c>
    </row>
    <row r="10" spans="1:4" ht="12">
      <c r="A10" s="11" t="s">
        <v>170</v>
      </c>
      <c r="B10" s="14">
        <f>'data for aggsubstot graph'!B8</f>
        <v>4.288072448</v>
      </c>
      <c r="C10" s="14">
        <f>'data for aggsubstot graph'!C8</f>
        <v>8.098544128</v>
      </c>
      <c r="D10" s="14">
        <f>'data for aggsubstot graph'!D8</f>
        <v>8.226069504</v>
      </c>
    </row>
    <row r="11" spans="1:4" ht="12">
      <c r="A11" s="11" t="s">
        <v>171</v>
      </c>
      <c r="B11" s="14">
        <f>'data for aggsubstot graph'!B9</f>
        <v>0.582245824</v>
      </c>
      <c r="C11" s="14">
        <f>'data for aggsubstot graph'!C9</f>
        <v>0.891791488</v>
      </c>
      <c r="D11" s="14">
        <f>'data for aggsubstot graph'!D9</f>
        <v>1.198751488</v>
      </c>
    </row>
    <row r="12" spans="1:4" ht="12">
      <c r="A12" s="11" t="s">
        <v>172</v>
      </c>
      <c r="B12" s="14">
        <f>'data for aggsubstot graph'!B10</f>
        <v>0.987615872</v>
      </c>
      <c r="C12" s="14">
        <f>'data for aggsubstot graph'!C10</f>
        <v>1.22586304</v>
      </c>
      <c r="D12" s="14">
        <f>'data for aggsubstot graph'!D10</f>
        <v>1.412150912</v>
      </c>
    </row>
    <row r="13" spans="1:4" ht="12">
      <c r="A13" s="11" t="s">
        <v>173</v>
      </c>
      <c r="B13" s="14">
        <f>'data for aggsubstot graph'!B11</f>
        <v>8.611905536</v>
      </c>
      <c r="C13" s="14">
        <f>'data for aggsubstot graph'!C11</f>
        <v>11.832546304</v>
      </c>
      <c r="D13" s="14">
        <f>'data for aggsubstot graph'!D11</f>
        <v>19.615412224</v>
      </c>
    </row>
    <row r="14" spans="1:4" ht="12">
      <c r="A14" s="11" t="s">
        <v>174</v>
      </c>
      <c r="B14" s="14">
        <f>'data for aggsubstot graph'!B12</f>
        <v>3.629056</v>
      </c>
      <c r="C14" s="14">
        <f>'data for aggsubstot graph'!C12</f>
        <v>5.302925824</v>
      </c>
      <c r="D14" s="14">
        <f>'data for aggsubstot graph'!D12</f>
        <v>10.490105856</v>
      </c>
    </row>
    <row r="15" spans="1:4" ht="12">
      <c r="A15" s="11" t="s">
        <v>175</v>
      </c>
      <c r="B15" s="14">
        <f>'data for aggsubstot graph'!B13</f>
        <v>1.806276224</v>
      </c>
      <c r="C15" s="14">
        <f>'data for aggsubstot graph'!C13</f>
        <v>2.70241152</v>
      </c>
      <c r="D15" s="14">
        <f>'data for aggsubstot graph'!D13</f>
        <v>2.905577472</v>
      </c>
    </row>
    <row r="16" spans="1:4" ht="12">
      <c r="A16" s="11" t="s">
        <v>176</v>
      </c>
      <c r="B16" s="14">
        <f>'data for aggsubstot graph'!B14</f>
        <v>0.428736544</v>
      </c>
      <c r="C16" s="14">
        <f>'data for aggsubstot graph'!C14</f>
        <v>0.652517888</v>
      </c>
      <c r="D16" s="14">
        <f>'data for aggsubstot graph'!D14</f>
        <v>1.548928</v>
      </c>
    </row>
    <row r="17" spans="1:4" ht="12">
      <c r="A17" s="11" t="s">
        <v>177</v>
      </c>
      <c r="B17" s="14">
        <f>'data for aggsubstot graph'!B15</f>
        <v>9.924210688</v>
      </c>
      <c r="C17" s="14">
        <f>'data for aggsubstot graph'!C15</f>
        <v>11.869473792</v>
      </c>
      <c r="D17" s="14">
        <f>'data for aggsubstot graph'!D15</f>
        <v>19.707949056</v>
      </c>
    </row>
    <row r="18" spans="1:4" ht="12">
      <c r="A18" s="11" t="s">
        <v>178</v>
      </c>
      <c r="B18" s="14">
        <f>'data for aggsubstot graph'!B16</f>
        <v>3.012318464</v>
      </c>
      <c r="C18" s="14">
        <f>'data for aggsubstot graph'!C16</f>
        <v>3.314499584</v>
      </c>
      <c r="D18" s="14">
        <f>'data for aggsubstot graph'!D16</f>
        <v>6.1288192</v>
      </c>
    </row>
    <row r="19" spans="1:4" ht="12">
      <c r="A19" s="11" t="s">
        <v>179</v>
      </c>
      <c r="B19" s="14">
        <f>'data for aggsubstot graph'!B17</f>
        <v>1.432509056</v>
      </c>
      <c r="C19" s="14">
        <f>'data for aggsubstot graph'!C17</f>
        <v>1.7021152</v>
      </c>
      <c r="D19" s="14">
        <f>'data for aggsubstot graph'!D17</f>
        <v>3.070541312</v>
      </c>
    </row>
    <row r="20" spans="1:4" ht="12">
      <c r="A20" s="11" t="s">
        <v>180</v>
      </c>
      <c r="B20" s="14">
        <f>'data for aggsubstot graph'!B18</f>
        <v>1.765733888</v>
      </c>
      <c r="C20" s="14">
        <f>'data for aggsubstot graph'!C18</f>
        <v>1.938567168</v>
      </c>
      <c r="D20" s="14">
        <f>'data for aggsubstot graph'!D18</f>
        <v>2.932505088</v>
      </c>
    </row>
    <row r="21" spans="1:4" ht="12">
      <c r="A21" s="11" t="s">
        <v>181</v>
      </c>
      <c r="B21" s="14">
        <f>'data for aggsubstot graph'!B19</f>
        <v>1.278161536</v>
      </c>
      <c r="C21" s="14">
        <f>'data for aggsubstot graph'!C19</f>
        <v>1.89164736</v>
      </c>
      <c r="D21" s="14">
        <f>'data for aggsubstot graph'!D19</f>
        <v>3.814249728</v>
      </c>
    </row>
    <row r="22" spans="1:4" ht="12">
      <c r="A22" s="11" t="s">
        <v>182</v>
      </c>
      <c r="B22" s="14">
        <f>'data for aggsubstot graph'!B20</f>
        <v>2.2161664</v>
      </c>
      <c r="C22" s="14">
        <f>'data for aggsubstot graph'!C20</f>
        <v>2.03912832</v>
      </c>
      <c r="D22" s="14">
        <f>'data for aggsubstot graph'!D20</f>
        <v>3.485700096</v>
      </c>
    </row>
    <row r="23" spans="1:4" ht="12">
      <c r="A23" s="11" t="s">
        <v>183</v>
      </c>
      <c r="B23" s="14">
        <f>'data for aggsubstot graph'!B21</f>
        <v>0.539102592</v>
      </c>
      <c r="C23" s="14">
        <f>'data for aggsubstot graph'!C21</f>
        <v>1.367156992</v>
      </c>
      <c r="D23" s="14">
        <f>'data for aggsubstot graph'!D21</f>
        <v>1.591701248</v>
      </c>
    </row>
    <row r="24" spans="1:4" ht="12">
      <c r="A24" s="11" t="s">
        <v>184</v>
      </c>
      <c r="B24" s="14">
        <f>'data for aggsubstot graph'!B22</f>
        <v>4.525458432</v>
      </c>
      <c r="C24" s="14">
        <f>'data for aggsubstot graph'!C22</f>
        <v>7.418500096</v>
      </c>
      <c r="D24" s="14">
        <f>'data for aggsubstot graph'!D22</f>
        <v>9.560833024</v>
      </c>
    </row>
    <row r="25" spans="1:4" ht="12">
      <c r="A25" s="11" t="s">
        <v>185</v>
      </c>
      <c r="B25" s="14">
        <f>'data for aggsubstot graph'!B23</f>
        <v>5.11510784</v>
      </c>
      <c r="C25" s="14">
        <f>'data for aggsubstot graph'!C23</f>
        <v>11.840002048</v>
      </c>
      <c r="D25" s="14">
        <f>'data for aggsubstot graph'!D23</f>
        <v>14.027061248</v>
      </c>
    </row>
    <row r="26" spans="1:4" ht="12">
      <c r="A26" s="11" t="s">
        <v>186</v>
      </c>
      <c r="B26" s="14">
        <f>'data for aggsubstot graph'!B24</f>
        <v>10.390330368</v>
      </c>
      <c r="C26" s="14">
        <f>'data for aggsubstot graph'!C24</f>
        <v>9.924272128</v>
      </c>
      <c r="D26" s="14">
        <f>'data for aggsubstot graph'!D24</f>
        <v>17.592858624</v>
      </c>
    </row>
    <row r="27" spans="1:4" ht="12">
      <c r="A27" s="11" t="s">
        <v>187</v>
      </c>
      <c r="B27" s="14">
        <f>'data for aggsubstot graph'!B25</f>
        <v>4.107958272</v>
      </c>
      <c r="C27" s="14">
        <f>'data for aggsubstot graph'!C25</f>
        <v>4.137303552</v>
      </c>
      <c r="D27" s="14">
        <f>'data for aggsubstot graph'!D25</f>
        <v>7.665030144</v>
      </c>
    </row>
    <row r="28" spans="1:4" ht="12">
      <c r="A28" s="11" t="s">
        <v>188</v>
      </c>
      <c r="B28" s="14">
        <f>'data for aggsubstot graph'!B26</f>
        <v>1.007276608</v>
      </c>
      <c r="C28" s="14">
        <f>'data for aggsubstot graph'!C26</f>
        <v>1.105440512</v>
      </c>
      <c r="D28" s="14">
        <f>'data for aggsubstot graph'!D26</f>
        <v>2.002671872</v>
      </c>
    </row>
    <row r="29" spans="1:4" ht="12">
      <c r="A29" s="11" t="s">
        <v>189</v>
      </c>
      <c r="B29" s="14">
        <f>'data for aggsubstot graph'!B27</f>
        <v>2.607953152</v>
      </c>
      <c r="C29" s="14">
        <f>'data for aggsubstot graph'!C27</f>
        <v>3.644891392</v>
      </c>
      <c r="D29" s="14">
        <f>'data for aggsubstot graph'!D27</f>
        <v>6.11229184</v>
      </c>
    </row>
    <row r="30" spans="1:4" ht="12">
      <c r="A30" s="11" t="s">
        <v>190</v>
      </c>
      <c r="B30" s="14">
        <f>'data for aggsubstot graph'!B28</f>
        <v>0.428192928</v>
      </c>
      <c r="C30" s="14">
        <f>'data for aggsubstot graph'!C28</f>
        <v>0.490939264</v>
      </c>
      <c r="D30" s="14">
        <f>'data for aggsubstot graph'!D28</f>
        <v>1.037627648</v>
      </c>
    </row>
    <row r="31" spans="1:4" ht="12">
      <c r="A31" s="11" t="s">
        <v>191</v>
      </c>
      <c r="B31" s="14">
        <f>'data for aggsubstot graph'!B29</f>
        <v>0.76376224</v>
      </c>
      <c r="C31" s="14">
        <f>'data for aggsubstot graph'!C29</f>
        <v>0.853186688</v>
      </c>
      <c r="D31" s="14">
        <f>'data for aggsubstot graph'!D29</f>
        <v>1.674232704</v>
      </c>
    </row>
    <row r="32" spans="1:4" ht="12">
      <c r="A32" s="11" t="s">
        <v>192</v>
      </c>
      <c r="B32" s="14">
        <f>'data for aggsubstot graph'!B30</f>
        <v>0.817402432</v>
      </c>
      <c r="C32" s="14">
        <f>'data for aggsubstot graph'!C30</f>
        <v>0.932990656</v>
      </c>
      <c r="D32" s="14">
        <f>'data for aggsubstot graph'!D30</f>
        <v>2.297021184</v>
      </c>
    </row>
    <row r="33" spans="1:4" ht="12">
      <c r="A33" s="11" t="s">
        <v>193</v>
      </c>
      <c r="B33" s="14">
        <f>'data for aggsubstot graph'!B31</f>
        <v>0.638592448</v>
      </c>
      <c r="C33" s="14">
        <f>'data for aggsubstot graph'!C31</f>
        <v>1.596936704</v>
      </c>
      <c r="D33" s="14">
        <f>'data for aggsubstot graph'!D31</f>
        <v>1.743287424</v>
      </c>
    </row>
    <row r="34" spans="1:4" ht="12">
      <c r="A34" s="11" t="s">
        <v>194</v>
      </c>
      <c r="B34" s="14">
        <f>'data for aggsubstot graph'!B32</f>
        <v>8.955282432</v>
      </c>
      <c r="C34" s="14">
        <f>'data for aggsubstot graph'!C32</f>
        <v>15.01003264</v>
      </c>
      <c r="D34" s="14">
        <f>'data for aggsubstot graph'!D32</f>
        <v>17.601245184</v>
      </c>
    </row>
    <row r="35" spans="1:4" ht="12">
      <c r="A35" s="11" t="s">
        <v>195</v>
      </c>
      <c r="B35" s="14">
        <f>'data for aggsubstot graph'!B33</f>
        <v>0.843683584</v>
      </c>
      <c r="C35" s="14">
        <f>'data for aggsubstot graph'!C33</f>
        <v>1.122229888</v>
      </c>
      <c r="D35" s="14">
        <f>'data for aggsubstot graph'!D33</f>
        <v>2.145111168</v>
      </c>
    </row>
    <row r="36" spans="1:4" ht="12">
      <c r="A36" s="11" t="s">
        <v>196</v>
      </c>
      <c r="B36" s="14">
        <f>'data for aggsubstot graph'!B34</f>
        <v>15.197323264</v>
      </c>
      <c r="C36" s="14">
        <f>'data for aggsubstot graph'!C34</f>
        <v>32.99288064</v>
      </c>
      <c r="D36" s="14">
        <f>'data for aggsubstot graph'!D34</f>
        <v>39.72263936</v>
      </c>
    </row>
    <row r="37" spans="1:4" ht="12">
      <c r="A37" s="11" t="s">
        <v>197</v>
      </c>
      <c r="B37" s="14">
        <f>'data for aggsubstot graph'!B35</f>
        <v>2.587712512</v>
      </c>
      <c r="C37" s="14">
        <f>'data for aggsubstot graph'!C35</f>
        <v>5.025573376</v>
      </c>
      <c r="D37" s="14">
        <f>'data for aggsubstot graph'!D35</f>
        <v>10.542273536</v>
      </c>
    </row>
    <row r="38" spans="1:4" ht="12">
      <c r="A38" s="11" t="s">
        <v>198</v>
      </c>
      <c r="B38" s="14">
        <f>'data for aggsubstot graph'!B36</f>
        <v>0.26074704</v>
      </c>
      <c r="C38" s="14">
        <f>'data for aggsubstot graph'!C36</f>
        <v>0.266344288</v>
      </c>
      <c r="D38" s="14">
        <f>'data for aggsubstot graph'!D36</f>
        <v>0.414378784</v>
      </c>
    </row>
    <row r="39" spans="1:4" ht="12">
      <c r="A39" s="11" t="s">
        <v>199</v>
      </c>
      <c r="B39" s="14">
        <f>'data for aggsubstot graph'!B37</f>
        <v>8.087154176</v>
      </c>
      <c r="C39" s="14">
        <f>'data for aggsubstot graph'!C37</f>
        <v>7.822331392</v>
      </c>
      <c r="D39" s="14">
        <f>'data for aggsubstot graph'!D37</f>
        <v>13.320946688</v>
      </c>
    </row>
    <row r="40" spans="1:4" ht="12">
      <c r="A40" s="11" t="s">
        <v>200</v>
      </c>
      <c r="B40" s="14">
        <f>'data for aggsubstot graph'!B38</f>
        <v>1.766557312</v>
      </c>
      <c r="C40" s="14">
        <f>'data for aggsubstot graph'!C38</f>
        <v>1.71733696</v>
      </c>
      <c r="D40" s="14">
        <f>'data for aggsubstot graph'!D38</f>
        <v>2.6686976</v>
      </c>
    </row>
    <row r="41" spans="1:4" ht="12">
      <c r="A41" s="11" t="s">
        <v>201</v>
      </c>
      <c r="B41" s="14">
        <f>'data for aggsubstot graph'!B39</f>
        <v>2.869642496</v>
      </c>
      <c r="C41" s="14">
        <f>'data for aggsubstot graph'!C39</f>
        <v>2.504379392</v>
      </c>
      <c r="D41" s="14">
        <f>'data for aggsubstot graph'!D39</f>
        <v>6.482011648</v>
      </c>
    </row>
    <row r="42" spans="1:4" ht="12">
      <c r="A42" s="11" t="s">
        <v>202</v>
      </c>
      <c r="B42" s="14">
        <f>'data for aggsubstot graph'!B40</f>
        <v>8.80049664</v>
      </c>
      <c r="C42" s="14">
        <f>'data for aggsubstot graph'!C40</f>
        <v>10.449649664</v>
      </c>
      <c r="D42" s="14">
        <f>'data for aggsubstot graph'!D40</f>
        <v>13.818100736</v>
      </c>
    </row>
    <row r="43" spans="1:4" ht="12">
      <c r="A43" s="11" t="s">
        <v>203</v>
      </c>
      <c r="B43" s="14">
        <f>'data for aggsubstot graph'!B41</f>
        <v>0.803631232</v>
      </c>
      <c r="C43" s="14">
        <f>'data for aggsubstot graph'!C41</f>
        <v>1.48252672</v>
      </c>
      <c r="D43" s="14">
        <f>'data for aggsubstot graph'!D41</f>
        <v>1.48555584</v>
      </c>
    </row>
    <row r="44" spans="1:4" ht="12">
      <c r="A44" s="11" t="s">
        <v>204</v>
      </c>
      <c r="B44" s="14">
        <f>'data for aggsubstot graph'!B42</f>
        <v>1.481468416</v>
      </c>
      <c r="C44" s="14">
        <f>'data for aggsubstot graph'!C42</f>
        <v>2.477453568</v>
      </c>
      <c r="D44" s="14">
        <f>'data for aggsubstot graph'!D42</f>
        <v>4.762169344</v>
      </c>
    </row>
    <row r="45" spans="1:4" ht="12">
      <c r="A45" s="11" t="s">
        <v>205</v>
      </c>
      <c r="B45" s="14">
        <f>'data for aggsubstot graph'!B43</f>
        <v>0.226558576</v>
      </c>
      <c r="C45" s="14">
        <f>'data for aggsubstot graph'!C43</f>
        <v>0.23995736</v>
      </c>
      <c r="D45" s="14">
        <f>'data for aggsubstot graph'!D43</f>
        <v>0.4848848</v>
      </c>
    </row>
    <row r="46" spans="1:4" ht="12">
      <c r="A46" s="11" t="s">
        <v>206</v>
      </c>
      <c r="B46" s="14">
        <f>'data for aggsubstot graph'!B44</f>
        <v>2.262095872</v>
      </c>
      <c r="C46" s="14">
        <f>'data for aggsubstot graph'!C44</f>
        <v>2.840229632</v>
      </c>
      <c r="D46" s="14">
        <f>'data for aggsubstot graph'!D44</f>
        <v>5.612573696</v>
      </c>
    </row>
    <row r="47" spans="1:4" ht="12">
      <c r="A47" s="11" t="s">
        <v>207</v>
      </c>
      <c r="B47" s="14">
        <f>'data for aggsubstot graph'!B45</f>
        <v>9.122002944</v>
      </c>
      <c r="C47" s="14">
        <f>'data for aggsubstot graph'!C45</f>
        <v>8.877802496</v>
      </c>
      <c r="D47" s="14">
        <f>'data for aggsubstot graph'!D45</f>
        <v>15.597929472</v>
      </c>
    </row>
    <row r="48" spans="1:4" ht="12">
      <c r="A48" s="11" t="s">
        <v>208</v>
      </c>
      <c r="B48" s="14">
        <f>'data for aggsubstot graph'!B46</f>
        <v>1.21778816</v>
      </c>
      <c r="C48" s="14">
        <f>'data for aggsubstot graph'!C46</f>
        <v>1.13628928</v>
      </c>
      <c r="D48" s="14">
        <f>'data for aggsubstot graph'!D46</f>
        <v>3.210896384</v>
      </c>
    </row>
    <row r="49" spans="1:4" ht="12">
      <c r="A49" s="11" t="s">
        <v>209</v>
      </c>
      <c r="B49" s="14">
        <f>'data for aggsubstot graph'!B47</f>
        <v>0.11484208</v>
      </c>
      <c r="C49" s="14">
        <f>'data for aggsubstot graph'!C47</f>
        <v>0.593118784</v>
      </c>
      <c r="D49" s="14">
        <f>'data for aggsubstot graph'!D47</f>
        <v>0.723118464</v>
      </c>
    </row>
    <row r="50" spans="1:4" ht="12">
      <c r="A50" s="11" t="s">
        <v>210</v>
      </c>
      <c r="B50" s="14">
        <f>'data for aggsubstot graph'!B48</f>
        <v>5.300419584</v>
      </c>
      <c r="C50" s="14">
        <f>'data for aggsubstot graph'!C48</f>
        <v>7.820744192</v>
      </c>
      <c r="D50" s="14">
        <f>'data for aggsubstot graph'!D48</f>
        <v>10.895771648</v>
      </c>
    </row>
    <row r="51" spans="1:4" ht="12">
      <c r="A51" s="11" t="s">
        <v>211</v>
      </c>
      <c r="B51" s="14">
        <f>'data for aggsubstot graph'!B49</f>
        <v>4.03774976</v>
      </c>
      <c r="C51" s="14">
        <f>'data for aggsubstot graph'!C49</f>
        <v>4.768554496</v>
      </c>
      <c r="D51" s="14">
        <f>'data for aggsubstot graph'!D49</f>
        <v>9.521277952</v>
      </c>
    </row>
    <row r="52" spans="1:4" ht="12">
      <c r="A52" s="11" t="s">
        <v>212</v>
      </c>
      <c r="B52" s="14">
        <f>'data for aggsubstot graph'!B50</f>
        <v>0.874336896</v>
      </c>
      <c r="C52" s="14">
        <f>'data for aggsubstot graph'!C50</f>
        <v>0.89930624</v>
      </c>
      <c r="D52" s="14">
        <f>'data for aggsubstot graph'!D50</f>
        <v>1.402487936</v>
      </c>
    </row>
    <row r="53" spans="1:4" ht="12">
      <c r="A53" s="11" t="s">
        <v>213</v>
      </c>
      <c r="B53" s="14">
        <f>'data for aggsubstot graph'!B51</f>
        <v>4.89535744</v>
      </c>
      <c r="C53" s="14">
        <f>'data for aggsubstot graph'!C51</f>
        <v>5.110471168</v>
      </c>
      <c r="D53" s="14">
        <f>'data for aggsubstot graph'!D51</f>
        <v>8.643598336</v>
      </c>
    </row>
    <row r="54" spans="1:4" ht="12">
      <c r="A54" s="11" t="s">
        <v>214</v>
      </c>
      <c r="B54" s="14">
        <f>'data for aggsubstot graph'!B52</f>
        <v>0.30581456</v>
      </c>
      <c r="C54" s="14">
        <f>'data for aggsubstot graph'!C52</f>
        <v>0.22255008</v>
      </c>
      <c r="D54" s="14">
        <f>'data for aggsubstot graph'!D52</f>
        <v>0.459084256</v>
      </c>
    </row>
  </sheetData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"/>
  <sheetViews>
    <sheetView zoomScale="75" zoomScaleNormal="75" workbookViewId="0" topLeftCell="A1">
      <selection activeCell="N5" sqref="N5"/>
    </sheetView>
  </sheetViews>
  <sheetFormatPr defaultColWidth="9.140625" defaultRowHeight="12.75"/>
  <sheetData>
    <row r="1" spans="1:13" ht="20.25" customHeight="1">
      <c r="A1" s="18" t="s">
        <v>161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</sheetData>
  <mergeCells count="1">
    <mergeCell ref="A1:M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65" zoomScaleNormal="65" workbookViewId="0" topLeftCell="A16">
      <selection activeCell="L48" sqref="L48"/>
    </sheetView>
  </sheetViews>
  <sheetFormatPr defaultColWidth="9.140625" defaultRowHeight="12.75"/>
  <sheetData>
    <row r="1" s="10" customFormat="1" ht="12.75">
      <c r="A1" s="9"/>
    </row>
  </sheetData>
  <printOptions/>
  <pageMargins left="0.75" right="0.75" top="1" bottom="1" header="0.5" footer="0.5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simundza</dc:creator>
  <cp:keywords/>
  <dc:description/>
  <cp:lastModifiedBy>Computer Room </cp:lastModifiedBy>
  <cp:lastPrinted>2004-03-03T15:14:30Z</cp:lastPrinted>
  <dcterms:created xsi:type="dcterms:W3CDTF">2003-06-30T17:56:53Z</dcterms:created>
  <dcterms:modified xsi:type="dcterms:W3CDTF">2004-03-03T15:15:51Z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-1824522532</vt:i4>
  </property>
  <property fmtid="{D5CDD505-2E9C-101B-9397-08002B2CF9AE}" pid="3" name="_EmailSubject">
    <vt:lpwstr>Tax Policy and the Economy, Volume 18</vt:lpwstr>
  </property>
  <property fmtid="{D5CDD505-2E9C-101B-9397-08002B2CF9AE}" pid="4" name="_AuthorEmail">
    <vt:lpwstr>sinai@wharton.upenn.edu</vt:lpwstr>
  </property>
  <property fmtid="{D5CDD505-2E9C-101B-9397-08002B2CF9AE}" pid="5" name="_AuthorEmailDisplayName">
    <vt:lpwstr>Sinai, Todd</vt:lpwstr>
  </property>
  <property fmtid="{D5CDD505-2E9C-101B-9397-08002B2CF9AE}" pid="6" name="_PreviousAdHocReviewCycleID">
    <vt:i4>-61480889</vt:i4>
  </property>
  <property fmtid="{D5CDD505-2E9C-101B-9397-08002B2CF9AE}" pid="7" name="_ReviewingToolsShownOnce">
    <vt:lpwstr/>
  </property>
</Properties>
</file>